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cdcf2bbfb648906/Documents/NEWBL/Handicap Tournament/2024-25/"/>
    </mc:Choice>
  </mc:AlternateContent>
  <xr:revisionPtr revIDLastSave="1453" documentId="8_{EC06C44B-0297-4CD9-8AE9-BEB57CDC820D}" xr6:coauthVersionLast="47" xr6:coauthVersionMax="47" xr10:uidLastSave="{FA1A0E14-54F9-4AC0-B868-61921634D1C8}"/>
  <workbookProtection workbookAlgorithmName="SHA-512" workbookHashValue="9WjFjDpsbojPqOwCbNmzw5lj1TlIHd0oZibH0vJw0/sse07NjFoCc9+bCBVHgDcjCiDAzG8zDSXxDS+MapIQKQ==" workbookSaltValue="EXUqky83fDXctJ2JsM1kbw==" workbookSpinCount="100000" lockStructure="1"/>
  <bookViews>
    <workbookView xWindow="-108" yWindow="-108" windowWidth="23256" windowHeight="12456" tabRatio="807" activeTab="2" xr2:uid="{DA081CF8-A19D-48B4-8DCD-976F5D62369B}"/>
  </bookViews>
  <sheets>
    <sheet name="XD Group Stages" sheetId="7" r:id="rId1"/>
    <sheet name="XD Knock Out" sheetId="8" r:id="rId2"/>
    <sheet name="MD Group Stages " sheetId="6" r:id="rId3"/>
    <sheet name="MD Knock Out" sheetId="11" r:id="rId4"/>
    <sheet name="WD Group Stages" sheetId="5" r:id="rId5"/>
    <sheet name="WD Knock Out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2" i="6" l="1"/>
  <c r="X15" i="6"/>
  <c r="X16" i="6"/>
  <c r="X17" i="6"/>
  <c r="X18" i="6"/>
  <c r="X14" i="6"/>
  <c r="X7" i="6"/>
  <c r="X8" i="6"/>
  <c r="X9" i="6"/>
  <c r="X10" i="6"/>
  <c r="X6" i="6"/>
  <c r="V7" i="6"/>
  <c r="V8" i="6"/>
  <c r="V9" i="6"/>
  <c r="V10" i="6"/>
  <c r="V6" i="6"/>
  <c r="X15" i="5"/>
  <c r="X16" i="5"/>
  <c r="X17" i="5"/>
  <c r="X18" i="5"/>
  <c r="X14" i="5"/>
  <c r="V15" i="5"/>
  <c r="V16" i="5"/>
  <c r="V17" i="5"/>
  <c r="V18" i="5"/>
  <c r="V14" i="5"/>
  <c r="X7" i="5"/>
  <c r="X8" i="5"/>
  <c r="X9" i="5"/>
  <c r="X10" i="5"/>
  <c r="X6" i="5"/>
  <c r="V7" i="5"/>
  <c r="V8" i="5"/>
  <c r="V9" i="5"/>
  <c r="V10" i="5"/>
  <c r="V6" i="5"/>
  <c r="V38" i="7"/>
  <c r="V36" i="7"/>
  <c r="V37" i="7"/>
  <c r="V35" i="7"/>
  <c r="V29" i="7"/>
  <c r="V30" i="7"/>
  <c r="V28" i="7"/>
  <c r="S29" i="7"/>
  <c r="S31" i="7"/>
  <c r="V31" i="7" s="1"/>
  <c r="V22" i="7"/>
  <c r="V23" i="7"/>
  <c r="V24" i="7"/>
  <c r="V21" i="7"/>
  <c r="V15" i="7"/>
  <c r="V16" i="7"/>
  <c r="V17" i="7"/>
  <c r="V14" i="7"/>
  <c r="U7" i="7"/>
  <c r="U8" i="7"/>
  <c r="U9" i="7"/>
  <c r="U10" i="7"/>
  <c r="U6" i="7"/>
  <c r="W18" i="6"/>
  <c r="W16" i="6"/>
  <c r="W15" i="6"/>
  <c r="V18" i="6"/>
  <c r="V16" i="6"/>
  <c r="V15" i="6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<sst xmlns="http://schemas.openxmlformats.org/spreadsheetml/2006/main" count="282" uniqueCount="106">
  <si>
    <t>Group:</t>
  </si>
  <si>
    <t>A</t>
  </si>
  <si>
    <t>Won</t>
  </si>
  <si>
    <t>Lost</t>
  </si>
  <si>
    <t>For</t>
  </si>
  <si>
    <t>Against</t>
  </si>
  <si>
    <t>Diff</t>
  </si>
  <si>
    <t>Pos</t>
  </si>
  <si>
    <t>B</t>
  </si>
  <si>
    <t>C</t>
  </si>
  <si>
    <t>NORTH EAST WALES BADMINTON LEAGUE TOURNAMENT 2024-25</t>
  </si>
  <si>
    <t>MIXED DOUBLES</t>
  </si>
  <si>
    <t>MEN'S DOUBLES</t>
  </si>
  <si>
    <t>WOMEN'S DOUBLES</t>
  </si>
  <si>
    <t>D</t>
  </si>
  <si>
    <t>E</t>
  </si>
  <si>
    <t>Names</t>
  </si>
  <si>
    <t>Quarter Finals</t>
  </si>
  <si>
    <t>Semi Finals</t>
  </si>
  <si>
    <t>Final</t>
  </si>
  <si>
    <t>Bye</t>
  </si>
  <si>
    <t>Matthew Vacher &amp; Stuart Mears</t>
  </si>
  <si>
    <t>Eros</t>
  </si>
  <si>
    <t>Buckley</t>
  </si>
  <si>
    <t>Gavin McStay &amp; Kev Fidler</t>
  </si>
  <si>
    <t>Nicole Terry &amp; Steff Oliver-Smith</t>
  </si>
  <si>
    <t>Connah's Quay</t>
  </si>
  <si>
    <t>David Edwards &amp; Matthew Jones</t>
  </si>
  <si>
    <t>Eros &amp; Prestatyn</t>
  </si>
  <si>
    <t>Jake Pyke-Jones &amp; Rob Jones</t>
  </si>
  <si>
    <t>Martin Gould &amp; Riaz Javidahamed</t>
  </si>
  <si>
    <t>Prestatyn</t>
  </si>
  <si>
    <t>David Roberts &amp; Rhys Evans</t>
  </si>
  <si>
    <t>Rossett</t>
  </si>
  <si>
    <t>Chas Taylor &amp; Josh Richards</t>
  </si>
  <si>
    <t>Lee Ellison &amp; Stephen Mitchell</t>
  </si>
  <si>
    <t>Rob Bishop &amp; Steve Eltham</t>
  </si>
  <si>
    <t>Jamie Noble &amp; Karl Noble</t>
  </si>
  <si>
    <t>Brandon Smith &amp; Steve Hodgson</t>
  </si>
  <si>
    <t>Josh Lewis-Smith &amp; Oliver Topliss</t>
  </si>
  <si>
    <t>Dave Blenkley &amp; Jamie Welsh</t>
  </si>
  <si>
    <t>Hawarden</t>
  </si>
  <si>
    <t>Nicole Terry &amp; Josh Richards</t>
  </si>
  <si>
    <t>Alyson Oates &amp; Stuart Mears</t>
  </si>
  <si>
    <t>Charlie Ince-Wood &amp; Kev Fidler</t>
  </si>
  <si>
    <t>Beth Chamberlain &amp; Riaz Javidahamed</t>
  </si>
  <si>
    <t>Caitlin Hodgson &amp; Brandon Smith</t>
  </si>
  <si>
    <t>Steff Oliver-Smith &amp; Will Melvin</t>
  </si>
  <si>
    <t>Eros &amp; Llanferres</t>
  </si>
  <si>
    <t>Nieve McCulloch &amp; Jamie Noble</t>
  </si>
  <si>
    <t>Lana Richardson &amp; Josh Lewis-Smith</t>
  </si>
  <si>
    <t>Eros &amp; Buckley</t>
  </si>
  <si>
    <t>Paige Newton-Brown &amp; Matthew Jones</t>
  </si>
  <si>
    <t>Emily Smith &amp; Luke McCarry</t>
  </si>
  <si>
    <t>Jane Hodgson &amp; Steve Hodgson</t>
  </si>
  <si>
    <t>Amie Tsang &amp; Gavin McStay</t>
  </si>
  <si>
    <t>Charlotte Bignell &amp; Matthew Vacher</t>
  </si>
  <si>
    <t>Eros &amp; Connah's Quay</t>
  </si>
  <si>
    <t>Gabrielle McKnight &amp; Rob Jones</t>
  </si>
  <si>
    <t>Charlotte Taylor &amp; Steve Eltham</t>
  </si>
  <si>
    <t>Emma Hindley &amp; Jake Pyke-Jones</t>
  </si>
  <si>
    <t>Yvonne Taylor &amp; Matt Armstrong</t>
  </si>
  <si>
    <t>Anneka Glassenbury &amp; David Edwards</t>
  </si>
  <si>
    <t>Alyson Oates &amp; Ling Leung</t>
  </si>
  <si>
    <t>Emily Smith &amp; Sue Chisholm</t>
  </si>
  <si>
    <t>Charlotte Taylor &amp; Sara Williams</t>
  </si>
  <si>
    <t>Beth Chamberlain &amp; Paige Newton-Brown</t>
  </si>
  <si>
    <t>Amie Tsang &amp; Gabrielle McKnight</t>
  </si>
  <si>
    <t>Caitlin Hodgson &amp; Jane Hodgson</t>
  </si>
  <si>
    <t>Charlotte Bignell &amp; Nieve McCulloch</t>
  </si>
  <si>
    <t>Eros &amp; Hawarden</t>
  </si>
  <si>
    <t>Clubs</t>
  </si>
  <si>
    <t>Sue Chisholm &amp; Neal Randles</t>
  </si>
  <si>
    <t>Connah's Quay &amp; Eros</t>
  </si>
  <si>
    <t>Zoe Edwards &amp; Dave Blenkley</t>
  </si>
  <si>
    <t>Neal Randles &amp; Luke McCarry</t>
  </si>
  <si>
    <t>Charlie Ince-Wood &amp; Emma Hindley</t>
  </si>
  <si>
    <t>Ling Leung &amp; Jason Tettelaar</t>
  </si>
  <si>
    <t>Jason Tettelaar &amp; Josh Hart</t>
  </si>
  <si>
    <t>Hawarden &amp; Prestatyn</t>
  </si>
  <si>
    <t>Lana Richardson &amp; Ellen Liddle</t>
  </si>
  <si>
    <t>Matty Vacher &amp; Stuart Mears</t>
  </si>
  <si>
    <t>Charlotte Bignell &amp; Matty Vacher</t>
  </si>
  <si>
    <t>Ellen Liddle &amp; Lana Richardson</t>
  </si>
  <si>
    <t>Amie Tsang &amp; Gaby McKnight</t>
  </si>
  <si>
    <t>6</t>
  </si>
  <si>
    <t>7</t>
  </si>
  <si>
    <t>13</t>
  </si>
  <si>
    <t>12</t>
  </si>
  <si>
    <t>15</t>
  </si>
  <si>
    <t>15-12, 12-15, 15-9</t>
  </si>
  <si>
    <t>12-15, 15-12, 15-10</t>
  </si>
  <si>
    <t>15-9, 15-9</t>
  </si>
  <si>
    <t>13-15, 15-10, 15-10</t>
  </si>
  <si>
    <t>15-11, 15-10</t>
  </si>
  <si>
    <t>15-12, 15-11</t>
  </si>
  <si>
    <t>15-10, 15-9</t>
  </si>
  <si>
    <t>15-8, 11-15, 15-10</t>
  </si>
  <si>
    <t>15-12, 13-15, 15-12</t>
  </si>
  <si>
    <t>10-15, 15-14, 15-12</t>
  </si>
  <si>
    <t>15-12, 7-15, 15-12</t>
  </si>
  <si>
    <t>15-14, 15-8</t>
  </si>
  <si>
    <t>15-10, 15-11</t>
  </si>
  <si>
    <t>8</t>
  </si>
  <si>
    <t>10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</si>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</sst>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8"/>
      <color theme="1"/>
      <name val="Karla"/>
    </font>
    <font>
      <sz val="11"/>
      <color theme="1"/>
      <name val="Karla"/>
    </font>
    <font>
      <b/>
      <sz val="14"/>
      <color theme="1"/>
      <name val="Karla"/>
    </font>
    <font>
      <sz val="14"/>
      <color theme="1"/>
      <name val="Karla"/>
    </font>
    <font>
      <b/>
      <sz val="14"/>
      <name val="Karla"/>
    </font>
    <font>
      <b/>
      <sz val="22"/>
      <color theme="1"/>
      <name val="Karla"/>
    </font>
    <font>
      <sz val="22"/>
      <color theme="1"/>
      <name val="Karla"/>
    </font>
    <font>
      <u/>
      <sz val="16"/>
      <color theme="1"/>
      <name val="Karla"/>
    </font>
    <font>
      <i/>
      <sz val="16"/>
      <color rgb="FFFF0000"/>
      <name val="Karla"/>
    </font>
    <font>
      <sz val="14"/>
      <color theme="1"/>
      <name val="Aptos Narrow"/>
      <family val="2"/>
      <scheme val="minor"/>
    </font>
    <font>
      <sz val="14"/>
      <name val="Karla"/>
    </font>
    <font>
      <sz val="14"/>
      <color rgb="FFFF0000"/>
      <name val="Karla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6" xfId="0" applyFont="1" applyBorder="1"/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7" fillId="0" borderId="0" xfId="0" applyFont="1"/>
    <xf numFmtId="0" fontId="9" fillId="0" borderId="0" xfId="0" applyFont="1"/>
    <xf numFmtId="0" fontId="5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5" fillId="0" borderId="2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7" fillId="0" borderId="2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0" fillId="0" borderId="0" xfId="0" applyFill="1"/>
    <xf numFmtId="0" fontId="3" fillId="0" borderId="2" xfId="0" applyFont="1" applyFill="1" applyBorder="1"/>
    <xf numFmtId="0" fontId="3" fillId="0" borderId="27" xfId="0" applyFont="1" applyFill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5" fillId="0" borderId="5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2" borderId="5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3" borderId="5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48" xfId="0" applyFont="1" applyFill="1" applyBorder="1" applyAlignment="1">
      <alignment horizontal="center"/>
    </xf>
    <xf numFmtId="0" fontId="4" fillId="3" borderId="53" xfId="0" applyFont="1" applyFill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3" borderId="52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4" fillId="0" borderId="4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3" borderId="59" xfId="0" applyFont="1" applyFill="1" applyBorder="1" applyAlignment="1">
      <alignment horizontal="center"/>
    </xf>
    <xf numFmtId="0" fontId="4" fillId="3" borderId="44" xfId="0" applyFont="1" applyFill="1" applyBorder="1" applyAlignment="1">
      <alignment horizontal="center"/>
    </xf>
    <xf numFmtId="0" fontId="4" fillId="3" borderId="61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2" borderId="6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65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49" fontId="4" fillId="0" borderId="22" xfId="0" applyNumberFormat="1" applyFont="1" applyBorder="1" applyAlignment="1">
      <alignment horizontal="center"/>
    </xf>
    <xf numFmtId="49" fontId="4" fillId="0" borderId="48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52" xfId="0" applyNumberFormat="1" applyFont="1" applyBorder="1" applyAlignment="1">
      <alignment horizontal="center"/>
    </xf>
    <xf numFmtId="49" fontId="4" fillId="0" borderId="32" xfId="0" applyNumberFormat="1" applyFont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49" fontId="4" fillId="0" borderId="31" xfId="0" applyNumberFormat="1" applyFont="1" applyBorder="1" applyAlignment="1">
      <alignment horizontal="center"/>
    </xf>
    <xf numFmtId="49" fontId="4" fillId="0" borderId="53" xfId="0" applyNumberFormat="1" applyFont="1" applyBorder="1" applyAlignment="1">
      <alignment horizontal="center"/>
    </xf>
    <xf numFmtId="49" fontId="4" fillId="0" borderId="51" xfId="0" applyNumberFormat="1" applyFont="1" applyBorder="1" applyAlignment="1">
      <alignment horizontal="center"/>
    </xf>
    <xf numFmtId="49" fontId="4" fillId="0" borderId="34" xfId="0" applyNumberFormat="1" applyFont="1" applyBorder="1" applyAlignment="1">
      <alignment horizontal="center"/>
    </xf>
    <xf numFmtId="0" fontId="4" fillId="3" borderId="5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4" fillId="0" borderId="69" xfId="0" applyFont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0" xfId="0" applyFont="1"/>
    <xf numFmtId="0" fontId="12" fillId="0" borderId="23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37" xfId="0" applyFont="1" applyBorder="1"/>
    <xf numFmtId="0" fontId="11" fillId="0" borderId="41" xfId="0" applyFont="1" applyBorder="1"/>
    <xf numFmtId="0" fontId="11" fillId="0" borderId="40" xfId="0" applyFont="1" applyBorder="1" applyAlignment="1">
      <alignment horizontal="center"/>
    </xf>
    <xf numFmtId="0" fontId="11" fillId="0" borderId="39" xfId="0" applyFont="1" applyBorder="1"/>
    <xf numFmtId="0" fontId="11" fillId="0" borderId="3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42" xfId="0" applyFont="1" applyBorder="1" applyAlignment="1">
      <alignment horizontal="center" vertical="top"/>
    </xf>
    <xf numFmtId="0" fontId="12" fillId="0" borderId="23" xfId="0" applyFont="1" applyBorder="1" applyAlignment="1">
      <alignment horizontal="center" vertical="top"/>
    </xf>
    <xf numFmtId="0" fontId="12" fillId="0" borderId="37" xfId="0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11" fillId="0" borderId="41" xfId="0" applyFont="1" applyBorder="1" applyAlignment="1">
      <alignment horizontal="center"/>
    </xf>
    <xf numFmtId="0" fontId="12" fillId="0" borderId="39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0" fillId="0" borderId="22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3" borderId="3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0E4EF-267D-44C0-843B-1342857F3F0D}">
  <dimension ref="A1:AC46"/>
  <sheetViews>
    <sheetView showGridLines="0" zoomScale="80" zoomScaleNormal="80" workbookViewId="0">
      <selection sqref="A1:W1"/>
    </sheetView>
  </sheetViews>
  <sheetFormatPr defaultRowHeight="14.4" x14ac:dyDescent="0.3"/>
  <cols>
    <col min="2" max="2" width="50.33203125" customWidth="1"/>
    <col min="3" max="3" width="35.21875" customWidth="1"/>
    <col min="4" max="6" width="6.6640625" customWidth="1"/>
    <col min="7" max="7" width="7.88671875" bestFit="1" customWidth="1"/>
    <col min="8" max="9" width="7.88671875" customWidth="1"/>
    <col min="10" max="10" width="7" bestFit="1" customWidth="1"/>
    <col min="11" max="12" width="7" customWidth="1"/>
    <col min="13" max="13" width="7" bestFit="1" customWidth="1"/>
    <col min="14" max="15" width="7" customWidth="1"/>
    <col min="16" max="16" width="7.88671875" bestFit="1" customWidth="1"/>
    <col min="17" max="18" width="7.88671875" customWidth="1"/>
    <col min="19" max="20" width="4.44140625" customWidth="1"/>
    <col min="21" max="21" width="11" bestFit="1" customWidth="1"/>
    <col min="23" max="23" width="10.44140625" bestFit="1" customWidth="1"/>
  </cols>
  <sheetData>
    <row r="1" spans="1:29" ht="50.4" customHeight="1" x14ac:dyDescent="0.6">
      <c r="A1" s="31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8" t="e" vm="1">
        <v>#VALUE!</v>
      </c>
      <c r="Y1" s="38"/>
    </row>
    <row r="2" spans="1:29" ht="32.4" customHeight="1" x14ac:dyDescent="0.3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8"/>
      <c r="Y2" s="38"/>
    </row>
    <row r="3" spans="1:29" ht="24" customHeight="1" thickBot="1" x14ac:dyDescent="0.5500000000000000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"/>
      <c r="AA3" s="1"/>
    </row>
    <row r="4" spans="1:29" ht="24.6" customHeight="1" thickBot="1" x14ac:dyDescent="0.45">
      <c r="A4" s="3" t="s">
        <v>0</v>
      </c>
      <c r="B4" s="4" t="s">
        <v>1</v>
      </c>
      <c r="C4" s="4"/>
      <c r="D4" s="5"/>
      <c r="E4" s="5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22"/>
      <c r="U4" s="6"/>
      <c r="V4" s="6"/>
      <c r="W4" s="6"/>
      <c r="X4" s="6"/>
      <c r="Y4" s="7"/>
    </row>
    <row r="5" spans="1:29" ht="24.6" customHeight="1" x14ac:dyDescent="0.4">
      <c r="A5" s="23"/>
      <c r="B5" s="26" t="s">
        <v>16</v>
      </c>
      <c r="C5" s="29" t="s">
        <v>71</v>
      </c>
      <c r="D5" s="54">
        <v>1</v>
      </c>
      <c r="E5" s="51"/>
      <c r="F5" s="55"/>
      <c r="G5" s="51">
        <v>2</v>
      </c>
      <c r="H5" s="51"/>
      <c r="I5" s="51"/>
      <c r="J5" s="54">
        <v>3</v>
      </c>
      <c r="K5" s="51"/>
      <c r="L5" s="55"/>
      <c r="M5" s="51">
        <v>4</v>
      </c>
      <c r="N5" s="51"/>
      <c r="O5" s="51"/>
      <c r="P5" s="54">
        <v>5</v>
      </c>
      <c r="Q5" s="51"/>
      <c r="R5" s="55"/>
      <c r="S5" s="56" t="s">
        <v>2</v>
      </c>
      <c r="T5" s="30"/>
      <c r="U5" s="24" t="s">
        <v>3</v>
      </c>
      <c r="V5" s="24" t="s">
        <v>4</v>
      </c>
      <c r="W5" s="24" t="s">
        <v>5</v>
      </c>
      <c r="X5" s="24" t="s">
        <v>6</v>
      </c>
      <c r="Y5" s="25" t="s">
        <v>7</v>
      </c>
    </row>
    <row r="6" spans="1:29" ht="24.6" customHeight="1" x14ac:dyDescent="0.4">
      <c r="A6" s="9">
        <v>1</v>
      </c>
      <c r="B6" s="45" t="s">
        <v>42</v>
      </c>
      <c r="C6" s="15" t="s">
        <v>22</v>
      </c>
      <c r="D6" s="70"/>
      <c r="E6" s="71"/>
      <c r="F6" s="72"/>
      <c r="G6" s="73">
        <v>12</v>
      </c>
      <c r="H6" s="74">
        <v>15</v>
      </c>
      <c r="I6" s="75">
        <v>15</v>
      </c>
      <c r="J6" s="76">
        <v>15</v>
      </c>
      <c r="K6" s="74">
        <v>15</v>
      </c>
      <c r="L6" s="77"/>
      <c r="M6" s="73">
        <v>15</v>
      </c>
      <c r="N6" s="74">
        <v>15</v>
      </c>
      <c r="O6" s="75"/>
      <c r="P6" s="76">
        <v>15</v>
      </c>
      <c r="Q6" s="74">
        <v>15</v>
      </c>
      <c r="R6" s="77"/>
      <c r="S6" s="78">
        <v>4</v>
      </c>
      <c r="T6" s="79"/>
      <c r="U6" s="74">
        <f>4-S6</f>
        <v>0</v>
      </c>
      <c r="V6" s="74">
        <v>132</v>
      </c>
      <c r="W6" s="74">
        <v>104</v>
      </c>
      <c r="X6" s="74">
        <v>28</v>
      </c>
      <c r="Y6" s="80">
        <v>1</v>
      </c>
      <c r="Z6" s="99"/>
    </row>
    <row r="7" spans="1:29" ht="24.6" customHeight="1" x14ac:dyDescent="0.4">
      <c r="A7" s="9">
        <v>2</v>
      </c>
      <c r="B7" s="10" t="s">
        <v>43</v>
      </c>
      <c r="C7" s="15" t="s">
        <v>22</v>
      </c>
      <c r="D7" s="76">
        <v>15</v>
      </c>
      <c r="E7" s="74">
        <v>14</v>
      </c>
      <c r="F7" s="77">
        <v>12</v>
      </c>
      <c r="G7" s="81"/>
      <c r="H7" s="71"/>
      <c r="I7" s="82"/>
      <c r="J7" s="76">
        <v>15</v>
      </c>
      <c r="K7" s="74">
        <v>15</v>
      </c>
      <c r="L7" s="77"/>
      <c r="M7" s="73">
        <v>10</v>
      </c>
      <c r="N7" s="74">
        <v>15</v>
      </c>
      <c r="O7" s="75">
        <v>15</v>
      </c>
      <c r="P7" s="76">
        <v>10</v>
      </c>
      <c r="Q7" s="74">
        <v>15</v>
      </c>
      <c r="R7" s="77">
        <v>7</v>
      </c>
      <c r="S7" s="78">
        <v>2</v>
      </c>
      <c r="T7" s="79"/>
      <c r="U7" s="74">
        <f t="shared" ref="U7:U10" si="0">4-S7</f>
        <v>2</v>
      </c>
      <c r="V7" s="74">
        <v>143</v>
      </c>
      <c r="W7" s="74">
        <v>127</v>
      </c>
      <c r="X7" s="74">
        <v>16</v>
      </c>
      <c r="Y7" s="80">
        <v>3</v>
      </c>
    </row>
    <row r="8" spans="1:29" ht="24.6" customHeight="1" x14ac:dyDescent="0.4">
      <c r="A8" s="19">
        <v>3</v>
      </c>
      <c r="B8" s="20" t="s">
        <v>50</v>
      </c>
      <c r="C8" s="21" t="s">
        <v>51</v>
      </c>
      <c r="D8" s="76">
        <v>6</v>
      </c>
      <c r="E8" s="74">
        <v>11</v>
      </c>
      <c r="F8" s="77"/>
      <c r="G8" s="73">
        <v>9</v>
      </c>
      <c r="H8" s="74">
        <v>7</v>
      </c>
      <c r="I8" s="75"/>
      <c r="J8" s="83"/>
      <c r="K8" s="84"/>
      <c r="L8" s="85"/>
      <c r="M8" s="73">
        <v>8</v>
      </c>
      <c r="N8" s="74">
        <v>13</v>
      </c>
      <c r="O8" s="75"/>
      <c r="P8" s="76">
        <v>15</v>
      </c>
      <c r="Q8" s="74">
        <v>5</v>
      </c>
      <c r="R8" s="77">
        <v>15</v>
      </c>
      <c r="S8" s="78">
        <v>1</v>
      </c>
      <c r="T8" s="79"/>
      <c r="U8" s="74">
        <f t="shared" si="0"/>
        <v>3</v>
      </c>
      <c r="V8" s="74">
        <v>89</v>
      </c>
      <c r="W8" s="74">
        <v>130</v>
      </c>
      <c r="X8" s="74">
        <v>-41</v>
      </c>
      <c r="Y8" s="80">
        <v>5</v>
      </c>
    </row>
    <row r="9" spans="1:29" ht="24.6" customHeight="1" x14ac:dyDescent="0.4">
      <c r="A9" s="19">
        <v>4</v>
      </c>
      <c r="B9" s="20" t="s">
        <v>72</v>
      </c>
      <c r="C9" s="21" t="s">
        <v>73</v>
      </c>
      <c r="D9" s="76">
        <v>11</v>
      </c>
      <c r="E9" s="74">
        <v>11</v>
      </c>
      <c r="F9" s="77"/>
      <c r="G9" s="73">
        <v>15</v>
      </c>
      <c r="H9" s="74">
        <v>8</v>
      </c>
      <c r="I9" s="75">
        <v>6</v>
      </c>
      <c r="J9" s="76">
        <v>15</v>
      </c>
      <c r="K9" s="74">
        <v>15</v>
      </c>
      <c r="L9" s="77"/>
      <c r="M9" s="86"/>
      <c r="N9" s="84"/>
      <c r="O9" s="87"/>
      <c r="P9" s="76">
        <v>9</v>
      </c>
      <c r="Q9" s="74">
        <v>12</v>
      </c>
      <c r="R9" s="77"/>
      <c r="S9" s="78">
        <v>1</v>
      </c>
      <c r="T9" s="79"/>
      <c r="U9" s="74">
        <f t="shared" si="0"/>
        <v>3</v>
      </c>
      <c r="V9" s="74">
        <v>102</v>
      </c>
      <c r="W9" s="74">
        <v>121</v>
      </c>
      <c r="X9" s="74">
        <v>-19</v>
      </c>
      <c r="Y9" s="80">
        <v>4</v>
      </c>
    </row>
    <row r="10" spans="1:29" ht="24.6" customHeight="1" thickBot="1" x14ac:dyDescent="0.45">
      <c r="A10" s="11">
        <v>5</v>
      </c>
      <c r="B10" s="46" t="s">
        <v>52</v>
      </c>
      <c r="C10" s="16" t="s">
        <v>28</v>
      </c>
      <c r="D10" s="88">
        <v>12</v>
      </c>
      <c r="E10" s="89">
        <v>12</v>
      </c>
      <c r="F10" s="90"/>
      <c r="G10" s="91">
        <v>15</v>
      </c>
      <c r="H10" s="89">
        <v>10</v>
      </c>
      <c r="I10" s="92">
        <v>15</v>
      </c>
      <c r="J10" s="88">
        <v>11</v>
      </c>
      <c r="K10" s="89">
        <v>15</v>
      </c>
      <c r="L10" s="90">
        <v>14</v>
      </c>
      <c r="M10" s="91">
        <v>15</v>
      </c>
      <c r="N10" s="89">
        <v>15</v>
      </c>
      <c r="O10" s="92"/>
      <c r="P10" s="93"/>
      <c r="Q10" s="94"/>
      <c r="R10" s="95"/>
      <c r="S10" s="96">
        <v>2</v>
      </c>
      <c r="T10" s="97"/>
      <c r="U10" s="89">
        <f t="shared" si="0"/>
        <v>2</v>
      </c>
      <c r="V10" s="89">
        <v>134</v>
      </c>
      <c r="W10" s="89">
        <v>118</v>
      </c>
      <c r="X10" s="89">
        <v>16</v>
      </c>
      <c r="Y10" s="98">
        <v>2</v>
      </c>
    </row>
    <row r="11" spans="1:29" ht="24.6" customHeight="1" thickBot="1" x14ac:dyDescent="0.35"/>
    <row r="12" spans="1:29" ht="24.6" customHeight="1" thickBot="1" x14ac:dyDescent="0.45">
      <c r="A12" s="3" t="s">
        <v>0</v>
      </c>
      <c r="B12" s="4" t="s">
        <v>8</v>
      </c>
      <c r="C12" s="4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7"/>
      <c r="X12" s="14"/>
      <c r="Y12" s="14"/>
      <c r="Z12" s="14"/>
      <c r="AA12" s="14"/>
      <c r="AB12" s="14"/>
      <c r="AC12" s="14"/>
    </row>
    <row r="13" spans="1:29" ht="24.6" customHeight="1" x14ac:dyDescent="0.4">
      <c r="A13" s="8"/>
      <c r="B13" s="26" t="s">
        <v>16</v>
      </c>
      <c r="C13" s="33" t="s">
        <v>71</v>
      </c>
      <c r="D13" s="62"/>
      <c r="E13" s="65">
        <v>1</v>
      </c>
      <c r="F13" s="61"/>
      <c r="G13" s="66"/>
      <c r="H13" s="65">
        <v>2</v>
      </c>
      <c r="I13" s="61"/>
      <c r="J13" s="61"/>
      <c r="K13" s="65">
        <v>3</v>
      </c>
      <c r="L13" s="61"/>
      <c r="M13" s="66"/>
      <c r="N13" s="65">
        <v>4</v>
      </c>
      <c r="O13" s="61"/>
      <c r="P13" s="66"/>
      <c r="Q13" s="119" t="s">
        <v>2</v>
      </c>
      <c r="R13" s="24" t="s">
        <v>3</v>
      </c>
      <c r="S13" s="50" t="s">
        <v>4</v>
      </c>
      <c r="T13" s="30"/>
      <c r="U13" s="24" t="s">
        <v>5</v>
      </c>
      <c r="V13" s="24" t="s">
        <v>6</v>
      </c>
      <c r="W13" s="25" t="s">
        <v>7</v>
      </c>
      <c r="X13" s="14"/>
      <c r="Y13" s="14"/>
      <c r="Z13" s="14"/>
      <c r="AA13" s="14"/>
      <c r="AB13" s="14"/>
      <c r="AC13" s="14"/>
    </row>
    <row r="14" spans="1:29" ht="24.6" customHeight="1" x14ac:dyDescent="0.4">
      <c r="A14" s="9">
        <v>1</v>
      </c>
      <c r="B14" s="10" t="s">
        <v>47</v>
      </c>
      <c r="C14" s="34" t="s">
        <v>48</v>
      </c>
      <c r="D14" s="63"/>
      <c r="E14" s="100"/>
      <c r="F14" s="101"/>
      <c r="G14" s="102"/>
      <c r="H14" s="14">
        <v>10</v>
      </c>
      <c r="I14" s="14">
        <v>15</v>
      </c>
      <c r="J14" s="15">
        <v>10</v>
      </c>
      <c r="K14" s="67">
        <v>15</v>
      </c>
      <c r="L14" s="15">
        <v>15</v>
      </c>
      <c r="M14" s="103"/>
      <c r="N14" s="104">
        <v>15</v>
      </c>
      <c r="O14" s="52">
        <v>15</v>
      </c>
      <c r="P14" s="118"/>
      <c r="Q14" s="76">
        <v>2</v>
      </c>
      <c r="R14" s="74">
        <v>1</v>
      </c>
      <c r="S14" s="79">
        <v>95</v>
      </c>
      <c r="T14" s="79"/>
      <c r="U14" s="74">
        <v>81</v>
      </c>
      <c r="V14" s="74">
        <f>S14-U14</f>
        <v>14</v>
      </c>
      <c r="W14" s="80">
        <v>2</v>
      </c>
      <c r="X14" s="14"/>
      <c r="Y14" s="14"/>
      <c r="Z14" s="14"/>
      <c r="AA14" s="14"/>
      <c r="AB14" s="14"/>
      <c r="AC14" s="14"/>
    </row>
    <row r="15" spans="1:29" ht="24.6" customHeight="1" x14ac:dyDescent="0.4">
      <c r="A15" s="9">
        <v>2</v>
      </c>
      <c r="B15" s="45" t="s">
        <v>49</v>
      </c>
      <c r="C15" s="34" t="s">
        <v>48</v>
      </c>
      <c r="D15" s="63"/>
      <c r="E15" s="67">
        <v>15</v>
      </c>
      <c r="F15" s="47">
        <v>10</v>
      </c>
      <c r="G15" s="103">
        <v>15</v>
      </c>
      <c r="H15" s="106"/>
      <c r="I15" s="106"/>
      <c r="J15" s="106"/>
      <c r="K15" s="104">
        <v>10</v>
      </c>
      <c r="L15" s="52">
        <v>15</v>
      </c>
      <c r="M15" s="103">
        <v>15</v>
      </c>
      <c r="N15" s="67">
        <v>11</v>
      </c>
      <c r="O15" s="47">
        <v>15</v>
      </c>
      <c r="P15" s="107">
        <v>15</v>
      </c>
      <c r="Q15" s="76">
        <v>3</v>
      </c>
      <c r="R15" s="74">
        <v>0</v>
      </c>
      <c r="S15" s="79">
        <v>121</v>
      </c>
      <c r="T15" s="79"/>
      <c r="U15" s="74">
        <v>105</v>
      </c>
      <c r="V15" s="74">
        <f t="shared" ref="V15:V17" si="1">S15-U15</f>
        <v>16</v>
      </c>
      <c r="W15" s="80">
        <v>1</v>
      </c>
      <c r="X15" s="14"/>
      <c r="Y15" s="14"/>
      <c r="Z15" s="14"/>
      <c r="AA15" s="14"/>
      <c r="AB15" s="14"/>
      <c r="AC15" s="14"/>
    </row>
    <row r="16" spans="1:29" ht="24.6" customHeight="1" x14ac:dyDescent="0.4">
      <c r="A16" s="19">
        <v>3</v>
      </c>
      <c r="B16" s="20" t="s">
        <v>53</v>
      </c>
      <c r="C16" s="34" t="s">
        <v>26</v>
      </c>
      <c r="D16" s="63"/>
      <c r="E16" s="68">
        <v>12</v>
      </c>
      <c r="F16" s="48">
        <v>13</v>
      </c>
      <c r="G16" s="108"/>
      <c r="H16" s="48">
        <v>15</v>
      </c>
      <c r="I16" s="21">
        <v>7</v>
      </c>
      <c r="J16" s="21">
        <v>11</v>
      </c>
      <c r="K16" s="109"/>
      <c r="L16" s="110"/>
      <c r="M16" s="111"/>
      <c r="N16" s="104">
        <v>7</v>
      </c>
      <c r="O16" s="52">
        <v>11</v>
      </c>
      <c r="P16" s="107"/>
      <c r="Q16" s="76">
        <v>0</v>
      </c>
      <c r="R16" s="74">
        <v>3</v>
      </c>
      <c r="S16" s="79">
        <v>76</v>
      </c>
      <c r="T16" s="79"/>
      <c r="U16" s="74">
        <v>100</v>
      </c>
      <c r="V16" s="74">
        <f t="shared" si="1"/>
        <v>-24</v>
      </c>
      <c r="W16" s="80">
        <v>4</v>
      </c>
      <c r="X16" s="14"/>
      <c r="Y16" s="14"/>
      <c r="Z16" s="14"/>
      <c r="AA16" s="14"/>
      <c r="AB16" s="14"/>
      <c r="AC16" s="14"/>
    </row>
    <row r="17" spans="1:29" ht="24.6" customHeight="1" thickBot="1" x14ac:dyDescent="0.45">
      <c r="A17" s="11">
        <v>4</v>
      </c>
      <c r="B17" s="12" t="s">
        <v>54</v>
      </c>
      <c r="C17" s="36" t="s">
        <v>31</v>
      </c>
      <c r="D17" s="64"/>
      <c r="E17" s="69">
        <v>10</v>
      </c>
      <c r="F17" s="49">
        <v>6</v>
      </c>
      <c r="G17" s="112"/>
      <c r="H17" s="49">
        <v>15</v>
      </c>
      <c r="I17" s="16">
        <v>10</v>
      </c>
      <c r="J17" s="16">
        <v>12</v>
      </c>
      <c r="K17" s="69">
        <v>15</v>
      </c>
      <c r="L17" s="16">
        <v>15</v>
      </c>
      <c r="M17" s="112"/>
      <c r="N17" s="113"/>
      <c r="O17" s="114"/>
      <c r="P17" s="115"/>
      <c r="Q17" s="88">
        <v>1</v>
      </c>
      <c r="R17" s="89">
        <v>2</v>
      </c>
      <c r="S17" s="120">
        <v>83</v>
      </c>
      <c r="T17" s="120"/>
      <c r="U17" s="89">
        <v>89</v>
      </c>
      <c r="V17" s="89">
        <f t="shared" si="1"/>
        <v>-6</v>
      </c>
      <c r="W17" s="98">
        <v>3</v>
      </c>
      <c r="X17" s="14"/>
      <c r="Y17" s="14"/>
      <c r="Z17" s="14"/>
      <c r="AA17" s="14"/>
      <c r="AB17" s="14"/>
      <c r="AC17" s="14"/>
    </row>
    <row r="18" spans="1:29" ht="24.6" customHeight="1" thickBot="1" x14ac:dyDescent="0.45">
      <c r="A18" s="13"/>
      <c r="B18" s="13"/>
      <c r="C18" s="13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1:29" ht="24.6" customHeight="1" thickBot="1" x14ac:dyDescent="0.45">
      <c r="A19" s="3" t="s">
        <v>0</v>
      </c>
      <c r="B19" s="4" t="s">
        <v>9</v>
      </c>
      <c r="C19" s="4"/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7"/>
      <c r="X19" s="53"/>
      <c r="Y19" s="53"/>
      <c r="Z19" s="14"/>
      <c r="AA19" s="14"/>
      <c r="AB19" s="14"/>
      <c r="AC19" s="14"/>
    </row>
    <row r="20" spans="1:29" ht="24.6" customHeight="1" x14ac:dyDescent="0.4">
      <c r="A20" s="8"/>
      <c r="B20" s="26" t="s">
        <v>16</v>
      </c>
      <c r="C20" s="33" t="s">
        <v>71</v>
      </c>
      <c r="D20" s="62"/>
      <c r="E20" s="123">
        <v>1</v>
      </c>
      <c r="F20" s="56"/>
      <c r="G20" s="124"/>
      <c r="H20" s="123">
        <v>2</v>
      </c>
      <c r="I20" s="56"/>
      <c r="J20" s="124"/>
      <c r="K20" s="123">
        <v>3</v>
      </c>
      <c r="L20" s="56"/>
      <c r="M20" s="124"/>
      <c r="N20" s="123">
        <v>4</v>
      </c>
      <c r="O20" s="56"/>
      <c r="P20" s="124"/>
      <c r="Q20" s="119" t="s">
        <v>2</v>
      </c>
      <c r="R20" s="24" t="s">
        <v>3</v>
      </c>
      <c r="S20" s="50" t="s">
        <v>4</v>
      </c>
      <c r="T20" s="30"/>
      <c r="U20" s="24" t="s">
        <v>5</v>
      </c>
      <c r="V20" s="24" t="s">
        <v>6</v>
      </c>
      <c r="W20" s="25" t="s">
        <v>7</v>
      </c>
      <c r="X20" s="121"/>
      <c r="Y20" s="121"/>
      <c r="Z20" s="14"/>
      <c r="AA20" s="14"/>
      <c r="AB20" s="14"/>
      <c r="AC20" s="14"/>
    </row>
    <row r="21" spans="1:29" ht="24.6" customHeight="1" x14ac:dyDescent="0.4">
      <c r="A21" s="9">
        <v>1</v>
      </c>
      <c r="B21" s="45" t="s">
        <v>55</v>
      </c>
      <c r="C21" s="34" t="s">
        <v>22</v>
      </c>
      <c r="D21" s="63"/>
      <c r="E21" s="70"/>
      <c r="F21" s="71"/>
      <c r="G21" s="72"/>
      <c r="H21" s="76">
        <v>15</v>
      </c>
      <c r="I21" s="74">
        <v>12</v>
      </c>
      <c r="J21" s="77">
        <v>11</v>
      </c>
      <c r="K21" s="76">
        <v>15</v>
      </c>
      <c r="L21" s="74">
        <v>15</v>
      </c>
      <c r="M21" s="77"/>
      <c r="N21" s="76">
        <v>15</v>
      </c>
      <c r="O21" s="74">
        <v>15</v>
      </c>
      <c r="P21" s="77"/>
      <c r="Q21" s="76">
        <v>2</v>
      </c>
      <c r="R21" s="74">
        <v>1</v>
      </c>
      <c r="S21" s="79">
        <v>98</v>
      </c>
      <c r="T21" s="79"/>
      <c r="U21" s="74">
        <v>72</v>
      </c>
      <c r="V21" s="74">
        <f>S21-U21</f>
        <v>26</v>
      </c>
      <c r="W21" s="133">
        <v>2</v>
      </c>
      <c r="X21" s="53"/>
      <c r="Y21" s="122"/>
      <c r="Z21" s="14"/>
      <c r="AA21" s="14"/>
      <c r="AB21" s="14"/>
      <c r="AC21" s="14"/>
    </row>
    <row r="22" spans="1:29" ht="24.6" customHeight="1" x14ac:dyDescent="0.4">
      <c r="A22" s="9">
        <v>2</v>
      </c>
      <c r="B22" s="45" t="s">
        <v>56</v>
      </c>
      <c r="C22" s="34" t="s">
        <v>22</v>
      </c>
      <c r="D22" s="63"/>
      <c r="E22" s="76">
        <v>13</v>
      </c>
      <c r="F22" s="74">
        <v>15</v>
      </c>
      <c r="G22" s="77">
        <v>15</v>
      </c>
      <c r="H22" s="83"/>
      <c r="I22" s="84"/>
      <c r="J22" s="85"/>
      <c r="K22" s="76">
        <v>15</v>
      </c>
      <c r="L22" s="74">
        <v>13</v>
      </c>
      <c r="M22" s="77">
        <v>15</v>
      </c>
      <c r="N22" s="76">
        <v>15</v>
      </c>
      <c r="O22" s="74">
        <v>15</v>
      </c>
      <c r="P22" s="77"/>
      <c r="Q22" s="76">
        <v>3</v>
      </c>
      <c r="R22" s="74">
        <v>0</v>
      </c>
      <c r="S22" s="79">
        <v>116</v>
      </c>
      <c r="T22" s="79"/>
      <c r="U22" s="74">
        <v>75</v>
      </c>
      <c r="V22" s="74">
        <f t="shared" ref="V22:V24" si="2">S22-U22</f>
        <v>41</v>
      </c>
      <c r="W22" s="133">
        <v>1</v>
      </c>
      <c r="X22" s="53"/>
      <c r="Y22" s="122"/>
      <c r="Z22" s="14"/>
      <c r="AA22" s="14"/>
      <c r="AB22" s="14"/>
      <c r="AC22" s="14"/>
    </row>
    <row r="23" spans="1:29" ht="24.6" customHeight="1" x14ac:dyDescent="0.4">
      <c r="A23" s="19">
        <v>3</v>
      </c>
      <c r="B23" s="57" t="s">
        <v>77</v>
      </c>
      <c r="C23" s="34" t="s">
        <v>70</v>
      </c>
      <c r="D23" s="63"/>
      <c r="E23" s="76">
        <v>10</v>
      </c>
      <c r="F23" s="74">
        <v>1</v>
      </c>
      <c r="G23" s="77"/>
      <c r="H23" s="76">
        <v>12</v>
      </c>
      <c r="I23" s="74">
        <v>15</v>
      </c>
      <c r="J23" s="77">
        <v>10</v>
      </c>
      <c r="K23" s="83"/>
      <c r="L23" s="84"/>
      <c r="M23" s="85"/>
      <c r="N23" s="76">
        <v>15</v>
      </c>
      <c r="O23" s="74">
        <v>15</v>
      </c>
      <c r="P23" s="77"/>
      <c r="Q23" s="76">
        <v>1</v>
      </c>
      <c r="R23" s="74">
        <v>2</v>
      </c>
      <c r="S23" s="79">
        <v>78</v>
      </c>
      <c r="T23" s="79"/>
      <c r="U23" s="74">
        <v>85</v>
      </c>
      <c r="V23" s="74">
        <f t="shared" si="2"/>
        <v>-7</v>
      </c>
      <c r="W23" s="133">
        <v>3</v>
      </c>
      <c r="X23" s="53"/>
      <c r="Y23" s="122"/>
      <c r="Z23" s="14"/>
      <c r="AA23" s="14"/>
      <c r="AB23" s="14"/>
      <c r="AC23" s="14"/>
    </row>
    <row r="24" spans="1:29" ht="24.6" customHeight="1" thickBot="1" x14ac:dyDescent="0.45">
      <c r="A24" s="11">
        <v>4</v>
      </c>
      <c r="B24" s="46" t="s">
        <v>46</v>
      </c>
      <c r="C24" s="36" t="s">
        <v>31</v>
      </c>
      <c r="D24" s="64"/>
      <c r="E24" s="88">
        <v>6</v>
      </c>
      <c r="F24" s="89">
        <v>12</v>
      </c>
      <c r="G24" s="127"/>
      <c r="H24" s="128" t="s">
        <v>85</v>
      </c>
      <c r="I24" s="129" t="s">
        <v>86</v>
      </c>
      <c r="J24" s="90"/>
      <c r="K24" s="88">
        <v>11</v>
      </c>
      <c r="L24" s="89">
        <v>1</v>
      </c>
      <c r="M24" s="90"/>
      <c r="N24" s="130"/>
      <c r="O24" s="131"/>
      <c r="P24" s="132"/>
      <c r="Q24" s="88">
        <v>0</v>
      </c>
      <c r="R24" s="89">
        <v>3</v>
      </c>
      <c r="S24" s="120">
        <v>30</v>
      </c>
      <c r="T24" s="120"/>
      <c r="U24" s="89">
        <v>90</v>
      </c>
      <c r="V24" s="89">
        <f t="shared" si="2"/>
        <v>-60</v>
      </c>
      <c r="W24" s="134">
        <v>4</v>
      </c>
      <c r="X24" s="53"/>
      <c r="Y24" s="122"/>
      <c r="Z24" s="14"/>
      <c r="AA24" s="14"/>
      <c r="AB24" s="14"/>
      <c r="AC24" s="14"/>
    </row>
    <row r="25" spans="1:29" ht="24.6" customHeight="1" thickBot="1" x14ac:dyDescent="0.45">
      <c r="B25" s="58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53"/>
      <c r="Y25" s="53"/>
      <c r="Z25" s="14"/>
      <c r="AA25" s="14"/>
      <c r="AB25" s="14"/>
      <c r="AC25" s="14"/>
    </row>
    <row r="26" spans="1:29" ht="24.6" customHeight="1" thickBot="1" x14ac:dyDescent="0.45">
      <c r="A26" s="3" t="s">
        <v>0</v>
      </c>
      <c r="B26" s="59" t="s">
        <v>14</v>
      </c>
      <c r="C26" s="4"/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7"/>
      <c r="X26" s="53"/>
      <c r="Y26" s="53"/>
      <c r="Z26" s="14"/>
      <c r="AA26" s="14"/>
      <c r="AB26" s="14"/>
      <c r="AC26" s="14"/>
    </row>
    <row r="27" spans="1:29" ht="24.6" customHeight="1" x14ac:dyDescent="0.4">
      <c r="A27" s="8"/>
      <c r="B27" s="60" t="s">
        <v>16</v>
      </c>
      <c r="C27" s="33" t="s">
        <v>71</v>
      </c>
      <c r="D27" s="62"/>
      <c r="E27" s="65">
        <v>1</v>
      </c>
      <c r="F27" s="61"/>
      <c r="G27" s="66"/>
      <c r="H27" s="123">
        <v>2</v>
      </c>
      <c r="I27" s="56"/>
      <c r="J27" s="124"/>
      <c r="K27" s="56">
        <v>3</v>
      </c>
      <c r="L27" s="56"/>
      <c r="M27" s="56"/>
      <c r="N27" s="123">
        <v>4</v>
      </c>
      <c r="O27" s="56"/>
      <c r="P27" s="124"/>
      <c r="Q27" s="119" t="s">
        <v>2</v>
      </c>
      <c r="R27" s="24" t="s">
        <v>3</v>
      </c>
      <c r="S27" s="50" t="s">
        <v>4</v>
      </c>
      <c r="T27" s="30"/>
      <c r="U27" s="24" t="s">
        <v>5</v>
      </c>
      <c r="V27" s="24" t="s">
        <v>6</v>
      </c>
      <c r="W27" s="25" t="s">
        <v>7</v>
      </c>
      <c r="X27" s="121"/>
      <c r="Y27" s="121"/>
      <c r="Z27" s="14"/>
      <c r="AA27" s="14"/>
      <c r="AB27" s="14"/>
      <c r="AC27" s="14"/>
    </row>
    <row r="28" spans="1:29" ht="24.6" customHeight="1" x14ac:dyDescent="0.4">
      <c r="A28" s="9">
        <v>1</v>
      </c>
      <c r="B28" s="45" t="s">
        <v>58</v>
      </c>
      <c r="C28" s="34" t="s">
        <v>22</v>
      </c>
      <c r="D28" s="63"/>
      <c r="E28" s="100"/>
      <c r="F28" s="101"/>
      <c r="G28" s="102"/>
      <c r="H28" s="76">
        <v>-1</v>
      </c>
      <c r="I28" s="74">
        <v>6</v>
      </c>
      <c r="J28" s="77"/>
      <c r="K28" s="73">
        <v>8</v>
      </c>
      <c r="L28" s="74">
        <v>15</v>
      </c>
      <c r="M28" s="75">
        <v>14</v>
      </c>
      <c r="N28" s="76">
        <v>9</v>
      </c>
      <c r="O28" s="74">
        <v>15</v>
      </c>
      <c r="P28" s="77">
        <v>15</v>
      </c>
      <c r="Q28" s="76">
        <v>1</v>
      </c>
      <c r="R28" s="74">
        <v>2</v>
      </c>
      <c r="S28" s="79">
        <v>81</v>
      </c>
      <c r="T28" s="79"/>
      <c r="U28" s="74">
        <v>112</v>
      </c>
      <c r="V28" s="74">
        <f>S28-U28</f>
        <v>-31</v>
      </c>
      <c r="W28" s="133">
        <v>3</v>
      </c>
      <c r="X28" s="53"/>
      <c r="Y28" s="122"/>
      <c r="Z28" s="14"/>
      <c r="AA28" s="14"/>
      <c r="AB28" s="14"/>
      <c r="AC28" s="14"/>
    </row>
    <row r="29" spans="1:29" ht="24.6" customHeight="1" x14ac:dyDescent="0.4">
      <c r="A29" s="9">
        <v>2</v>
      </c>
      <c r="B29" s="45" t="s">
        <v>59</v>
      </c>
      <c r="C29" s="34" t="s">
        <v>51</v>
      </c>
      <c r="D29" s="63"/>
      <c r="E29" s="67">
        <v>15</v>
      </c>
      <c r="F29" s="47">
        <v>15</v>
      </c>
      <c r="G29" s="103"/>
      <c r="H29" s="83"/>
      <c r="I29" s="84"/>
      <c r="J29" s="85"/>
      <c r="K29" s="73">
        <v>15</v>
      </c>
      <c r="L29" s="74">
        <v>15</v>
      </c>
      <c r="M29" s="136"/>
      <c r="N29" s="137" t="s">
        <v>89</v>
      </c>
      <c r="O29" s="125" t="s">
        <v>89</v>
      </c>
      <c r="P29" s="77"/>
      <c r="Q29" s="76">
        <v>3</v>
      </c>
      <c r="R29" s="74">
        <v>0</v>
      </c>
      <c r="S29" s="79">
        <f t="shared" ref="S29:S31" si="3">SUM(E29:P29)</f>
        <v>60</v>
      </c>
      <c r="T29" s="79"/>
      <c r="U29" s="74">
        <v>47</v>
      </c>
      <c r="V29" s="74">
        <f t="shared" ref="V29:V31" si="4">S29-U29</f>
        <v>13</v>
      </c>
      <c r="W29" s="133">
        <v>1</v>
      </c>
      <c r="X29" s="53"/>
      <c r="Y29" s="122"/>
      <c r="Z29" s="14"/>
      <c r="AA29" s="14"/>
      <c r="AB29" s="14"/>
      <c r="AC29" s="14"/>
    </row>
    <row r="30" spans="1:29" ht="24.6" customHeight="1" x14ac:dyDescent="0.4">
      <c r="A30" s="19">
        <v>3</v>
      </c>
      <c r="B30" s="57" t="s">
        <v>45</v>
      </c>
      <c r="C30" s="34" t="s">
        <v>28</v>
      </c>
      <c r="D30" s="63"/>
      <c r="E30" s="68">
        <v>15</v>
      </c>
      <c r="F30" s="48">
        <v>11</v>
      </c>
      <c r="G30" s="108">
        <v>15</v>
      </c>
      <c r="H30" s="76">
        <v>11</v>
      </c>
      <c r="I30" s="74">
        <v>10</v>
      </c>
      <c r="J30" s="135"/>
      <c r="K30" s="86"/>
      <c r="L30" s="84"/>
      <c r="M30" s="87"/>
      <c r="N30" s="76">
        <v>15</v>
      </c>
      <c r="O30" s="74">
        <v>15</v>
      </c>
      <c r="P30" s="77"/>
      <c r="Q30" s="76">
        <v>2</v>
      </c>
      <c r="R30" s="74">
        <v>1</v>
      </c>
      <c r="S30" s="79">
        <v>92</v>
      </c>
      <c r="T30" s="79"/>
      <c r="U30" s="74">
        <v>67</v>
      </c>
      <c r="V30" s="74">
        <f t="shared" si="4"/>
        <v>25</v>
      </c>
      <c r="W30" s="133">
        <v>2</v>
      </c>
      <c r="X30" s="53"/>
      <c r="Y30" s="122"/>
      <c r="Z30" s="14"/>
      <c r="AA30" s="14"/>
      <c r="AB30" s="14"/>
      <c r="AC30" s="14"/>
    </row>
    <row r="31" spans="1:29" ht="24.6" customHeight="1" thickBot="1" x14ac:dyDescent="0.45">
      <c r="A31" s="11">
        <v>4</v>
      </c>
      <c r="B31" s="46" t="s">
        <v>62</v>
      </c>
      <c r="C31" s="36" t="s">
        <v>22</v>
      </c>
      <c r="D31" s="64"/>
      <c r="E31" s="69">
        <v>15</v>
      </c>
      <c r="F31" s="49">
        <v>12</v>
      </c>
      <c r="G31" s="112">
        <v>14</v>
      </c>
      <c r="H31" s="88">
        <v>11</v>
      </c>
      <c r="I31" s="89">
        <v>10</v>
      </c>
      <c r="J31" s="127"/>
      <c r="K31" s="138" t="s">
        <v>87</v>
      </c>
      <c r="L31" s="129" t="s">
        <v>88</v>
      </c>
      <c r="M31" s="92"/>
      <c r="N31" s="130"/>
      <c r="O31" s="131"/>
      <c r="P31" s="132"/>
      <c r="Q31" s="88">
        <v>0</v>
      </c>
      <c r="R31" s="89">
        <v>3</v>
      </c>
      <c r="S31" s="120">
        <f t="shared" si="3"/>
        <v>62</v>
      </c>
      <c r="T31" s="120"/>
      <c r="U31" s="89">
        <v>69</v>
      </c>
      <c r="V31" s="89">
        <f t="shared" si="4"/>
        <v>-7</v>
      </c>
      <c r="W31" s="134">
        <v>4</v>
      </c>
      <c r="X31" s="53"/>
      <c r="Y31" s="122"/>
      <c r="Z31" s="14"/>
      <c r="AA31" s="14"/>
      <c r="AB31" s="14"/>
      <c r="AC31" s="14"/>
    </row>
    <row r="32" spans="1:29" ht="24.6" customHeight="1" thickBot="1" x14ac:dyDescent="0.45">
      <c r="B32" s="58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53"/>
      <c r="Y32" s="53"/>
      <c r="Z32" s="14"/>
      <c r="AA32" s="14"/>
      <c r="AB32" s="14"/>
      <c r="AC32" s="14"/>
    </row>
    <row r="33" spans="1:29" ht="24.6" customHeight="1" thickBot="1" x14ac:dyDescent="0.45">
      <c r="A33" s="3" t="s">
        <v>0</v>
      </c>
      <c r="B33" s="59" t="s">
        <v>15</v>
      </c>
      <c r="C33" s="4"/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/>
      <c r="X33" s="53"/>
      <c r="Y33" s="53"/>
      <c r="Z33" s="14"/>
      <c r="AA33" s="14"/>
      <c r="AB33" s="14"/>
      <c r="AC33" s="14"/>
    </row>
    <row r="34" spans="1:29" ht="24.6" customHeight="1" x14ac:dyDescent="0.4">
      <c r="A34" s="8"/>
      <c r="B34" s="60" t="s">
        <v>16</v>
      </c>
      <c r="C34" s="33" t="s">
        <v>71</v>
      </c>
      <c r="D34" s="62"/>
      <c r="E34" s="65">
        <v>1</v>
      </c>
      <c r="F34" s="61"/>
      <c r="G34" s="66"/>
      <c r="H34" s="123">
        <v>2</v>
      </c>
      <c r="I34" s="56"/>
      <c r="J34" s="124"/>
      <c r="K34" s="56">
        <v>3</v>
      </c>
      <c r="L34" s="56"/>
      <c r="M34" s="56"/>
      <c r="N34" s="123">
        <v>4</v>
      </c>
      <c r="O34" s="56"/>
      <c r="P34" s="124"/>
      <c r="Q34" s="119" t="s">
        <v>2</v>
      </c>
      <c r="R34" s="24" t="s">
        <v>3</v>
      </c>
      <c r="S34" s="50" t="s">
        <v>4</v>
      </c>
      <c r="T34" s="30"/>
      <c r="U34" s="24" t="s">
        <v>5</v>
      </c>
      <c r="V34" s="24" t="s">
        <v>6</v>
      </c>
      <c r="W34" s="25" t="s">
        <v>7</v>
      </c>
      <c r="X34" s="121"/>
      <c r="Y34" s="121"/>
      <c r="Z34" s="14"/>
      <c r="AA34" s="14"/>
      <c r="AB34" s="14"/>
      <c r="AC34" s="14"/>
    </row>
    <row r="35" spans="1:29" ht="24.6" customHeight="1" x14ac:dyDescent="0.4">
      <c r="A35" s="9">
        <v>1</v>
      </c>
      <c r="B35" s="45" t="s">
        <v>60</v>
      </c>
      <c r="C35" s="34" t="s">
        <v>22</v>
      </c>
      <c r="D35" s="63"/>
      <c r="E35" s="100"/>
      <c r="F35" s="101"/>
      <c r="G35" s="102"/>
      <c r="H35" s="76">
        <v>15</v>
      </c>
      <c r="I35" s="74">
        <v>15</v>
      </c>
      <c r="J35" s="77"/>
      <c r="K35" s="73">
        <v>15</v>
      </c>
      <c r="L35" s="74">
        <v>15</v>
      </c>
      <c r="M35" s="75"/>
      <c r="N35" s="76">
        <v>12</v>
      </c>
      <c r="O35" s="74">
        <v>15</v>
      </c>
      <c r="P35" s="77">
        <v>15</v>
      </c>
      <c r="Q35" s="76">
        <v>3</v>
      </c>
      <c r="R35" s="74">
        <v>0</v>
      </c>
      <c r="S35" s="79">
        <v>102</v>
      </c>
      <c r="T35" s="79"/>
      <c r="U35" s="74">
        <v>84</v>
      </c>
      <c r="V35" s="74">
        <f>S35-U35</f>
        <v>18</v>
      </c>
      <c r="W35" s="133">
        <v>1</v>
      </c>
      <c r="X35" s="53"/>
      <c r="Y35" s="122"/>
      <c r="Z35" s="14"/>
      <c r="AA35" s="14"/>
      <c r="AB35" s="14"/>
      <c r="AC35" s="14"/>
    </row>
    <row r="36" spans="1:29" ht="24.6" customHeight="1" x14ac:dyDescent="0.4">
      <c r="A36" s="9">
        <v>2</v>
      </c>
      <c r="B36" s="45" t="s">
        <v>44</v>
      </c>
      <c r="C36" s="34" t="s">
        <v>22</v>
      </c>
      <c r="D36" s="63"/>
      <c r="E36" s="145">
        <v>12</v>
      </c>
      <c r="F36" s="47">
        <v>11</v>
      </c>
      <c r="G36" s="103"/>
      <c r="H36" s="139"/>
      <c r="I36" s="106"/>
      <c r="J36" s="140"/>
      <c r="K36" s="73">
        <v>15</v>
      </c>
      <c r="L36" s="74">
        <v>15</v>
      </c>
      <c r="M36" s="15"/>
      <c r="N36" s="143">
        <v>15</v>
      </c>
      <c r="O36" s="144">
        <v>12</v>
      </c>
      <c r="P36" s="107">
        <v>14</v>
      </c>
      <c r="Q36" s="67">
        <v>1</v>
      </c>
      <c r="R36" s="105">
        <v>2</v>
      </c>
      <c r="S36" s="116">
        <v>94</v>
      </c>
      <c r="T36" s="35"/>
      <c r="U36" s="10">
        <v>88</v>
      </c>
      <c r="V36" s="74">
        <f t="shared" ref="V36:V37" si="5">S36-U36</f>
        <v>6</v>
      </c>
      <c r="W36" s="150">
        <v>2</v>
      </c>
      <c r="X36" s="53"/>
      <c r="Y36" s="122"/>
      <c r="Z36" s="14"/>
      <c r="AA36" s="14"/>
      <c r="AB36" s="14"/>
      <c r="AC36" s="14"/>
    </row>
    <row r="37" spans="1:29" ht="24.6" customHeight="1" x14ac:dyDescent="0.4">
      <c r="A37" s="19">
        <v>3</v>
      </c>
      <c r="B37" s="57" t="s">
        <v>61</v>
      </c>
      <c r="C37" s="34" t="s">
        <v>22</v>
      </c>
      <c r="D37" s="63"/>
      <c r="E37" s="68">
        <v>14</v>
      </c>
      <c r="F37" s="146">
        <v>11</v>
      </c>
      <c r="G37" s="108"/>
      <c r="H37" s="68">
        <v>6</v>
      </c>
      <c r="I37" s="21">
        <v>10</v>
      </c>
      <c r="J37" s="141"/>
      <c r="K37" s="110"/>
      <c r="L37" s="110"/>
      <c r="M37" s="110"/>
      <c r="N37" s="143">
        <v>15</v>
      </c>
      <c r="O37" s="144">
        <v>14</v>
      </c>
      <c r="P37" s="107">
        <v>15</v>
      </c>
      <c r="Q37" s="68">
        <v>1</v>
      </c>
      <c r="R37" s="142">
        <v>2</v>
      </c>
      <c r="S37" s="116">
        <v>85</v>
      </c>
      <c r="T37" s="35"/>
      <c r="U37" s="20">
        <v>91</v>
      </c>
      <c r="V37" s="74">
        <f t="shared" si="5"/>
        <v>-6</v>
      </c>
      <c r="W37" s="151">
        <v>3</v>
      </c>
      <c r="X37" s="53"/>
      <c r="Y37" s="122"/>
      <c r="Z37" s="14"/>
      <c r="AA37" s="14"/>
      <c r="AB37" s="14"/>
      <c r="AC37" s="14"/>
    </row>
    <row r="38" spans="1:29" ht="24.6" customHeight="1" thickBot="1" x14ac:dyDescent="0.45">
      <c r="A38" s="11">
        <v>4</v>
      </c>
      <c r="B38" s="46" t="s">
        <v>74</v>
      </c>
      <c r="C38" s="36" t="s">
        <v>70</v>
      </c>
      <c r="D38" s="64"/>
      <c r="E38" s="69">
        <v>15</v>
      </c>
      <c r="F38" s="147">
        <v>13</v>
      </c>
      <c r="G38" s="112">
        <v>8</v>
      </c>
      <c r="H38" s="69">
        <v>12</v>
      </c>
      <c r="I38" s="16">
        <v>15</v>
      </c>
      <c r="J38" s="148">
        <v>15</v>
      </c>
      <c r="K38" s="49">
        <v>8</v>
      </c>
      <c r="L38" s="16">
        <v>15</v>
      </c>
      <c r="M38" s="16">
        <v>8</v>
      </c>
      <c r="N38" s="113"/>
      <c r="O38" s="114"/>
      <c r="P38" s="115"/>
      <c r="Q38" s="88">
        <v>1</v>
      </c>
      <c r="R38" s="89">
        <v>2</v>
      </c>
      <c r="S38" s="117">
        <v>109</v>
      </c>
      <c r="T38" s="37"/>
      <c r="U38" s="12">
        <v>127</v>
      </c>
      <c r="V38" s="12">
        <f>S38-U38</f>
        <v>-18</v>
      </c>
      <c r="W38" s="149">
        <v>4</v>
      </c>
      <c r="X38" s="53"/>
      <c r="Y38" s="122"/>
      <c r="Z38" s="14"/>
      <c r="AA38" s="14"/>
      <c r="AB38" s="14"/>
      <c r="AC38" s="14"/>
    </row>
    <row r="39" spans="1:29" ht="19.2" x14ac:dyDescent="0.4">
      <c r="B39" s="58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53"/>
      <c r="Y39" s="53"/>
      <c r="Z39" s="14"/>
      <c r="AA39" s="14"/>
      <c r="AB39" s="14"/>
      <c r="AC39" s="14"/>
    </row>
    <row r="40" spans="1:29" ht="19.2" x14ac:dyDescent="0.4">
      <c r="B40" s="58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53"/>
      <c r="Y40" s="53"/>
      <c r="Z40" s="14"/>
      <c r="AA40" s="14"/>
      <c r="AB40" s="14"/>
      <c r="AC40" s="14"/>
    </row>
    <row r="41" spans="1:29" ht="19.2" x14ac:dyDescent="0.4">
      <c r="B41" s="58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53"/>
      <c r="Y41" s="53"/>
      <c r="Z41" s="14"/>
      <c r="AA41" s="14"/>
      <c r="AB41" s="14"/>
      <c r="AC41" s="14"/>
    </row>
    <row r="42" spans="1:29" ht="19.2" x14ac:dyDescent="0.4">
      <c r="B42" s="58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53"/>
      <c r="Y42" s="53"/>
      <c r="Z42" s="14"/>
      <c r="AA42" s="14"/>
      <c r="AB42" s="14"/>
      <c r="AC42" s="14"/>
    </row>
    <row r="43" spans="1:29" ht="19.2" x14ac:dyDescent="0.4">
      <c r="B43" s="58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53"/>
      <c r="Y43" s="53"/>
      <c r="Z43" s="14"/>
      <c r="AA43" s="14"/>
      <c r="AB43" s="14"/>
      <c r="AC43" s="14"/>
    </row>
    <row r="44" spans="1:29" ht="19.2" x14ac:dyDescent="0.4">
      <c r="B44" s="58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53"/>
      <c r="Y44" s="53"/>
      <c r="Z44" s="14"/>
      <c r="AA44" s="14"/>
      <c r="AB44" s="14"/>
      <c r="AC44" s="14"/>
    </row>
    <row r="45" spans="1:29" ht="19.2" x14ac:dyDescent="0.4">
      <c r="B45" s="58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1:29" ht="19.2" x14ac:dyDescent="0.4"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</sheetData>
  <mergeCells count="70">
    <mergeCell ref="E27:G27"/>
    <mergeCell ref="H27:J27"/>
    <mergeCell ref="K27:M27"/>
    <mergeCell ref="N27:P27"/>
    <mergeCell ref="E34:G34"/>
    <mergeCell ref="H34:J34"/>
    <mergeCell ref="K34:M34"/>
    <mergeCell ref="N34:P34"/>
    <mergeCell ref="S14:T14"/>
    <mergeCell ref="S15:T15"/>
    <mergeCell ref="S16:T16"/>
    <mergeCell ref="S17:T17"/>
    <mergeCell ref="E20:G20"/>
    <mergeCell ref="H20:J20"/>
    <mergeCell ref="K20:M20"/>
    <mergeCell ref="N20:P20"/>
    <mergeCell ref="E13:G13"/>
    <mergeCell ref="H13:J13"/>
    <mergeCell ref="K13:M13"/>
    <mergeCell ref="N13:P13"/>
    <mergeCell ref="S13:T13"/>
    <mergeCell ref="D5:F5"/>
    <mergeCell ref="G5:I5"/>
    <mergeCell ref="J5:L5"/>
    <mergeCell ref="M5:O5"/>
    <mergeCell ref="P5:R5"/>
    <mergeCell ref="S37:T37"/>
    <mergeCell ref="S38:T38"/>
    <mergeCell ref="S10:T10"/>
    <mergeCell ref="X1:Y2"/>
    <mergeCell ref="C24:D24"/>
    <mergeCell ref="C27:D27"/>
    <mergeCell ref="C28:D28"/>
    <mergeCell ref="C29:D29"/>
    <mergeCell ref="C30:D30"/>
    <mergeCell ref="C31:D31"/>
    <mergeCell ref="C16:D16"/>
    <mergeCell ref="C17:D17"/>
    <mergeCell ref="C20:D20"/>
    <mergeCell ref="C21:D21"/>
    <mergeCell ref="C22:D22"/>
    <mergeCell ref="C23:D23"/>
    <mergeCell ref="C34:D34"/>
    <mergeCell ref="C35:D35"/>
    <mergeCell ref="C36:D36"/>
    <mergeCell ref="C37:D37"/>
    <mergeCell ref="C38:D38"/>
    <mergeCell ref="S29:T29"/>
    <mergeCell ref="S30:T30"/>
    <mergeCell ref="S31:T31"/>
    <mergeCell ref="S24:T24"/>
    <mergeCell ref="S27:T27"/>
    <mergeCell ref="S28:T28"/>
    <mergeCell ref="S20:T20"/>
    <mergeCell ref="S5:T5"/>
    <mergeCell ref="S36:T36"/>
    <mergeCell ref="A1:W1"/>
    <mergeCell ref="A2:W2"/>
    <mergeCell ref="S21:T21"/>
    <mergeCell ref="S22:T22"/>
    <mergeCell ref="S23:T23"/>
    <mergeCell ref="C13:D13"/>
    <mergeCell ref="C14:D14"/>
    <mergeCell ref="C15:D15"/>
    <mergeCell ref="S34:T34"/>
    <mergeCell ref="S35:T35"/>
    <mergeCell ref="S6:T6"/>
    <mergeCell ref="S7:T7"/>
    <mergeCell ref="S8:T8"/>
    <mergeCell ref="S9:T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7" fitToWidth="0" fitToHeight="0" orientation="landscape" horizontalDpi="300" verticalDpi="300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A5F77-7C53-4E13-B771-82383560851C}">
  <sheetPr>
    <pageSetUpPr fitToPage="1"/>
  </sheetPr>
  <dimension ref="A1:N20"/>
  <sheetViews>
    <sheetView showGridLines="0" zoomScaleNormal="100" workbookViewId="0">
      <selection sqref="A1:M1"/>
    </sheetView>
  </sheetViews>
  <sheetFormatPr defaultRowHeight="30" x14ac:dyDescent="0.6"/>
  <cols>
    <col min="1" max="3" width="8.88671875" style="27"/>
    <col min="4" max="4" width="22.44140625" style="27" customWidth="1"/>
    <col min="5" max="7" width="8.88671875" style="27"/>
    <col min="8" max="8" width="27.21875" style="27" customWidth="1"/>
    <col min="9" max="11" width="8.88671875" style="27"/>
    <col min="12" max="12" width="19.77734375" style="27" customWidth="1"/>
    <col min="13" max="13" width="8.88671875" style="27"/>
    <col min="14" max="14" width="29.88671875" style="27" customWidth="1"/>
    <col min="15" max="16384" width="8.88671875" style="27"/>
  </cols>
  <sheetData>
    <row r="1" spans="1:14" ht="47.4" customHeight="1" x14ac:dyDescent="0.6">
      <c r="A1" s="31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44" t="e" vm="1">
        <v>#VALUE!</v>
      </c>
    </row>
    <row r="2" spans="1:14" x14ac:dyDescent="0.6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N2" s="44"/>
    </row>
    <row r="3" spans="1:14" x14ac:dyDescent="0.6">
      <c r="A3" s="41" t="s">
        <v>17</v>
      </c>
      <c r="B3" s="41"/>
      <c r="C3" s="41"/>
      <c r="D3" s="41"/>
      <c r="E3" s="41" t="s">
        <v>18</v>
      </c>
      <c r="F3" s="41"/>
      <c r="G3" s="41"/>
      <c r="H3" s="41"/>
      <c r="I3" s="41" t="s">
        <v>19</v>
      </c>
      <c r="J3" s="41"/>
      <c r="K3" s="41"/>
      <c r="L3" s="41"/>
    </row>
    <row r="4" spans="1:14" x14ac:dyDescent="0.6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4" ht="30.6" thickBot="1" x14ac:dyDescent="0.65">
      <c r="A5" s="154" t="s">
        <v>42</v>
      </c>
      <c r="B5" s="154"/>
      <c r="C5" s="154"/>
      <c r="D5" s="154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1:14" ht="30.6" thickBot="1" x14ac:dyDescent="0.65">
      <c r="A6" s="156"/>
      <c r="B6" s="156"/>
      <c r="C6" s="156"/>
      <c r="D6" s="157"/>
      <c r="E6" s="154" t="s">
        <v>42</v>
      </c>
      <c r="F6" s="154"/>
      <c r="G6" s="154"/>
      <c r="H6" s="154"/>
      <c r="I6" s="155"/>
      <c r="J6" s="155"/>
      <c r="K6" s="155"/>
      <c r="L6" s="155"/>
      <c r="M6" s="155"/>
      <c r="N6" s="155"/>
    </row>
    <row r="7" spans="1:14" ht="30.6" thickBot="1" x14ac:dyDescent="0.65">
      <c r="A7" s="154" t="s">
        <v>20</v>
      </c>
      <c r="B7" s="154"/>
      <c r="C7" s="154"/>
      <c r="D7" s="158"/>
      <c r="E7" s="155"/>
      <c r="F7" s="155"/>
      <c r="G7" s="155"/>
      <c r="H7" s="159"/>
      <c r="I7" s="155"/>
      <c r="J7" s="155"/>
      <c r="K7" s="155"/>
      <c r="L7" s="155"/>
      <c r="M7" s="155"/>
      <c r="N7" s="155"/>
    </row>
    <row r="8" spans="1:14" ht="30.6" thickBot="1" x14ac:dyDescent="0.65">
      <c r="A8" s="152"/>
      <c r="B8" s="152"/>
      <c r="C8" s="152"/>
      <c r="D8" s="152"/>
      <c r="E8" s="155"/>
      <c r="F8" s="155"/>
      <c r="G8" s="155"/>
      <c r="H8" s="160"/>
      <c r="I8" s="154" t="s">
        <v>42</v>
      </c>
      <c r="J8" s="154"/>
      <c r="K8" s="154"/>
      <c r="L8" s="154"/>
      <c r="M8" s="155"/>
      <c r="N8" s="155"/>
    </row>
    <row r="9" spans="1:14" ht="30.6" thickBot="1" x14ac:dyDescent="0.65">
      <c r="A9" s="154" t="s">
        <v>60</v>
      </c>
      <c r="B9" s="154"/>
      <c r="C9" s="154"/>
      <c r="D9" s="154"/>
      <c r="E9" s="155"/>
      <c r="F9" s="155"/>
      <c r="G9" s="155"/>
      <c r="H9" s="160"/>
      <c r="I9" s="165" t="s">
        <v>92</v>
      </c>
      <c r="J9" s="166"/>
      <c r="K9" s="166"/>
      <c r="L9" s="167"/>
      <c r="M9" s="155"/>
      <c r="N9" s="155"/>
    </row>
    <row r="10" spans="1:14" ht="30.6" thickBot="1" x14ac:dyDescent="0.65">
      <c r="A10" s="152"/>
      <c r="B10" s="152"/>
      <c r="C10" s="152"/>
      <c r="D10" s="153"/>
      <c r="E10" s="161" t="s">
        <v>60</v>
      </c>
      <c r="F10" s="154"/>
      <c r="G10" s="154"/>
      <c r="H10" s="158"/>
      <c r="I10" s="162"/>
      <c r="J10" s="155"/>
      <c r="K10" s="155"/>
      <c r="L10" s="160"/>
      <c r="M10" s="155"/>
      <c r="N10" s="155"/>
    </row>
    <row r="11" spans="1:14" ht="30.6" thickBot="1" x14ac:dyDescent="0.65">
      <c r="A11" s="154" t="s">
        <v>59</v>
      </c>
      <c r="B11" s="154"/>
      <c r="C11" s="154"/>
      <c r="D11" s="158"/>
      <c r="E11" s="165" t="s">
        <v>91</v>
      </c>
      <c r="F11" s="166"/>
      <c r="G11" s="166"/>
      <c r="H11" s="166"/>
      <c r="I11" s="155"/>
      <c r="J11" s="155"/>
      <c r="K11" s="155"/>
      <c r="L11" s="160"/>
      <c r="M11" s="155"/>
      <c r="N11" s="155"/>
    </row>
    <row r="12" spans="1:14" ht="30.6" thickBot="1" x14ac:dyDescent="0.65">
      <c r="A12" s="152"/>
      <c r="B12" s="152"/>
      <c r="C12" s="152"/>
      <c r="D12" s="152"/>
      <c r="E12" s="155"/>
      <c r="F12" s="155"/>
      <c r="G12" s="155"/>
      <c r="H12" s="155"/>
      <c r="I12" s="155"/>
      <c r="J12" s="155"/>
      <c r="K12" s="155"/>
      <c r="L12" s="160"/>
      <c r="M12" s="163" t="s">
        <v>42</v>
      </c>
      <c r="N12" s="164"/>
    </row>
    <row r="13" spans="1:14" ht="30.6" thickBot="1" x14ac:dyDescent="0.65">
      <c r="A13" s="154" t="s">
        <v>82</v>
      </c>
      <c r="B13" s="154"/>
      <c r="C13" s="154"/>
      <c r="D13" s="154"/>
      <c r="E13" s="155"/>
      <c r="F13" s="155"/>
      <c r="G13" s="155"/>
      <c r="H13" s="155"/>
      <c r="I13" s="155"/>
      <c r="J13" s="155"/>
      <c r="K13" s="155"/>
      <c r="L13" s="160"/>
      <c r="M13" s="165" t="s">
        <v>94</v>
      </c>
      <c r="N13" s="166"/>
    </row>
    <row r="14" spans="1:14" ht="30.6" thickBot="1" x14ac:dyDescent="0.65">
      <c r="A14" s="152"/>
      <c r="B14" s="152"/>
      <c r="C14" s="152"/>
      <c r="D14" s="153"/>
      <c r="E14" s="161" t="s">
        <v>52</v>
      </c>
      <c r="F14" s="154"/>
      <c r="G14" s="154"/>
      <c r="H14" s="154"/>
      <c r="I14" s="155"/>
      <c r="J14" s="155"/>
      <c r="K14" s="155"/>
      <c r="L14" s="160"/>
      <c r="M14" s="155"/>
      <c r="N14" s="155"/>
    </row>
    <row r="15" spans="1:14" ht="30.6" thickBot="1" x14ac:dyDescent="0.65">
      <c r="A15" s="154" t="s">
        <v>52</v>
      </c>
      <c r="B15" s="154"/>
      <c r="C15" s="154"/>
      <c r="D15" s="158"/>
      <c r="E15" s="165" t="s">
        <v>90</v>
      </c>
      <c r="F15" s="166"/>
      <c r="G15" s="166"/>
      <c r="H15" s="167"/>
      <c r="I15" s="155"/>
      <c r="J15" s="155"/>
      <c r="K15" s="155"/>
      <c r="L15" s="160"/>
      <c r="M15" s="155"/>
      <c r="N15" s="155"/>
    </row>
    <row r="16" spans="1:14" ht="30.6" thickBot="1" x14ac:dyDescent="0.65">
      <c r="A16" s="152"/>
      <c r="B16" s="152"/>
      <c r="C16" s="152"/>
      <c r="D16" s="152"/>
      <c r="E16" s="155"/>
      <c r="F16" s="155"/>
      <c r="G16" s="155"/>
      <c r="H16" s="160"/>
      <c r="I16" s="154" t="s">
        <v>52</v>
      </c>
      <c r="J16" s="154"/>
      <c r="K16" s="154"/>
      <c r="L16" s="158"/>
      <c r="M16" s="155"/>
      <c r="N16" s="155"/>
    </row>
    <row r="17" spans="1:14" ht="30.6" thickBot="1" x14ac:dyDescent="0.65">
      <c r="A17" s="154" t="s">
        <v>20</v>
      </c>
      <c r="B17" s="154"/>
      <c r="C17" s="154"/>
      <c r="D17" s="154"/>
      <c r="E17" s="155"/>
      <c r="F17" s="155"/>
      <c r="G17" s="155"/>
      <c r="H17" s="160"/>
      <c r="I17" s="165" t="s">
        <v>93</v>
      </c>
      <c r="J17" s="166"/>
      <c r="K17" s="166"/>
      <c r="L17" s="166"/>
      <c r="M17" s="155"/>
      <c r="N17" s="155"/>
    </row>
    <row r="18" spans="1:14" ht="30.6" thickBot="1" x14ac:dyDescent="0.65">
      <c r="A18" s="152"/>
      <c r="B18" s="152"/>
      <c r="C18" s="152"/>
      <c r="D18" s="153"/>
      <c r="E18" s="154" t="s">
        <v>49</v>
      </c>
      <c r="F18" s="154"/>
      <c r="G18" s="154"/>
      <c r="H18" s="158"/>
      <c r="I18" s="155"/>
      <c r="J18" s="155"/>
      <c r="K18" s="155"/>
      <c r="L18" s="155"/>
      <c r="M18" s="155"/>
      <c r="N18" s="155"/>
    </row>
    <row r="19" spans="1:14" ht="30.6" thickBot="1" x14ac:dyDescent="0.65">
      <c r="A19" s="154" t="s">
        <v>49</v>
      </c>
      <c r="B19" s="154"/>
      <c r="C19" s="154"/>
      <c r="D19" s="158"/>
      <c r="E19" s="155"/>
      <c r="F19" s="155"/>
      <c r="G19" s="155"/>
      <c r="H19" s="155"/>
      <c r="I19" s="155"/>
      <c r="J19" s="155"/>
      <c r="K19" s="155"/>
      <c r="L19" s="155"/>
      <c r="M19" s="155"/>
      <c r="N19" s="155"/>
    </row>
    <row r="20" spans="1:14" x14ac:dyDescent="0.6">
      <c r="A20" s="39"/>
      <c r="B20" s="39"/>
      <c r="C20" s="39"/>
      <c r="D20" s="39"/>
    </row>
  </sheetData>
  <mergeCells count="34">
    <mergeCell ref="A20:D20"/>
    <mergeCell ref="I9:L9"/>
    <mergeCell ref="I17:L17"/>
    <mergeCell ref="M13:N13"/>
    <mergeCell ref="A17:D17"/>
    <mergeCell ref="A19:D19"/>
    <mergeCell ref="A6:D6"/>
    <mergeCell ref="A11:D11"/>
    <mergeCell ref="A5:D5"/>
    <mergeCell ref="A7:D7"/>
    <mergeCell ref="A9:D9"/>
    <mergeCell ref="A13:D13"/>
    <mergeCell ref="A15:D15"/>
    <mergeCell ref="A16:D16"/>
    <mergeCell ref="A14:D14"/>
    <mergeCell ref="A10:D10"/>
    <mergeCell ref="A12:D12"/>
    <mergeCell ref="A8:D8"/>
    <mergeCell ref="A18:D18"/>
    <mergeCell ref="A2:L2"/>
    <mergeCell ref="A1:M1"/>
    <mergeCell ref="N1:N2"/>
    <mergeCell ref="A3:D4"/>
    <mergeCell ref="E3:H4"/>
    <mergeCell ref="I3:L4"/>
    <mergeCell ref="I8:L8"/>
    <mergeCell ref="I16:L16"/>
    <mergeCell ref="E18:H18"/>
    <mergeCell ref="E6:H6"/>
    <mergeCell ref="E14:H14"/>
    <mergeCell ref="E15:H15"/>
    <mergeCell ref="E10:H10"/>
    <mergeCell ref="E11:H11"/>
    <mergeCell ref="M12:N12"/>
  </mergeCells>
  <printOptions horizontalCentered="1" verticalCentered="1"/>
  <pageMargins left="0.31496062992125984" right="0.31496062992125984" top="0.31496062992125984" bottom="0.31496062992125984" header="0.31496062992125984" footer="0.31496062992125984"/>
  <pageSetup paperSize="9" scale="8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DC1A1-470A-437C-8435-9DB5D2886095}">
  <sheetPr>
    <pageSetUpPr fitToPage="1"/>
  </sheetPr>
  <dimension ref="A1:AD27"/>
  <sheetViews>
    <sheetView showGridLines="0" tabSelected="1" workbookViewId="0">
      <selection activeCell="A2" sqref="A2:V2"/>
    </sheetView>
  </sheetViews>
  <sheetFormatPr defaultRowHeight="14.4" x14ac:dyDescent="0.3"/>
  <cols>
    <col min="2" max="2" width="48.88671875" customWidth="1"/>
    <col min="3" max="3" width="29.5546875" bestFit="1" customWidth="1"/>
    <col min="4" max="18" width="5.44140625" customWidth="1"/>
    <col min="19" max="20" width="4.44140625" customWidth="1"/>
    <col min="21" max="22" width="8.88671875" customWidth="1"/>
    <col min="23" max="23" width="10.44140625" bestFit="1" customWidth="1"/>
  </cols>
  <sheetData>
    <row r="1" spans="1:30" ht="48" customHeight="1" x14ac:dyDescent="0.3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18"/>
      <c r="X1" s="42" t="e" vm="1">
        <v>#VALUE!</v>
      </c>
      <c r="Y1" s="42"/>
      <c r="Z1" s="17"/>
      <c r="AA1" s="17"/>
    </row>
    <row r="2" spans="1:30" ht="32.4" customHeight="1" x14ac:dyDescent="0.3">
      <c r="A2" s="32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18"/>
      <c r="X2" s="42"/>
      <c r="Y2" s="42"/>
      <c r="Z2" s="17"/>
      <c r="AA2" s="17"/>
    </row>
    <row r="3" spans="1:30" ht="25.2" thickBot="1" x14ac:dyDescent="0.5500000000000000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C3" s="1"/>
      <c r="AD3" s="1"/>
    </row>
    <row r="4" spans="1:30" ht="19.8" thickBot="1" x14ac:dyDescent="0.45">
      <c r="A4" s="3" t="s">
        <v>0</v>
      </c>
      <c r="B4" s="4" t="s">
        <v>1</v>
      </c>
      <c r="C4" s="4"/>
      <c r="D4" s="5"/>
      <c r="E4" s="5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22"/>
      <c r="U4" s="6"/>
      <c r="V4" s="6"/>
      <c r="W4" s="6"/>
      <c r="X4" s="6"/>
      <c r="Y4" s="7"/>
    </row>
    <row r="5" spans="1:30" ht="19.2" x14ac:dyDescent="0.4">
      <c r="A5" s="23"/>
      <c r="B5" s="26" t="s">
        <v>16</v>
      </c>
      <c r="C5" s="29" t="s">
        <v>71</v>
      </c>
      <c r="D5" s="54">
        <v>1</v>
      </c>
      <c r="E5" s="51"/>
      <c r="F5" s="55"/>
      <c r="G5" s="54">
        <v>2</v>
      </c>
      <c r="H5" s="51"/>
      <c r="I5" s="55"/>
      <c r="J5" s="51">
        <v>3</v>
      </c>
      <c r="K5" s="51"/>
      <c r="L5" s="51"/>
      <c r="M5" s="54">
        <v>4</v>
      </c>
      <c r="N5" s="51"/>
      <c r="O5" s="55"/>
      <c r="P5" s="51">
        <v>5</v>
      </c>
      <c r="Q5" s="51"/>
      <c r="R5" s="51"/>
      <c r="S5" s="123" t="s">
        <v>2</v>
      </c>
      <c r="T5" s="30"/>
      <c r="U5" s="24" t="s">
        <v>3</v>
      </c>
      <c r="V5" s="24" t="s">
        <v>4</v>
      </c>
      <c r="W5" s="24" t="s">
        <v>5</v>
      </c>
      <c r="X5" s="24" t="s">
        <v>6</v>
      </c>
      <c r="Y5" s="25" t="s">
        <v>7</v>
      </c>
    </row>
    <row r="6" spans="1:30" ht="19.2" x14ac:dyDescent="0.4">
      <c r="A6" s="9">
        <v>1</v>
      </c>
      <c r="B6" s="10" t="s">
        <v>21</v>
      </c>
      <c r="C6" s="15" t="s">
        <v>22</v>
      </c>
      <c r="D6" s="70"/>
      <c r="E6" s="71"/>
      <c r="F6" s="72"/>
      <c r="G6" s="76">
        <v>15</v>
      </c>
      <c r="H6" s="74">
        <v>14</v>
      </c>
      <c r="I6" s="77">
        <v>15</v>
      </c>
      <c r="J6" s="73">
        <v>15</v>
      </c>
      <c r="K6" s="74">
        <v>11</v>
      </c>
      <c r="L6" s="75">
        <v>11</v>
      </c>
      <c r="M6" s="76">
        <v>15</v>
      </c>
      <c r="N6" s="74">
        <v>15</v>
      </c>
      <c r="O6" s="77"/>
      <c r="P6" s="73">
        <v>15</v>
      </c>
      <c r="Q6" s="74">
        <v>15</v>
      </c>
      <c r="R6" s="75"/>
      <c r="S6" s="181">
        <v>3</v>
      </c>
      <c r="T6" s="79"/>
      <c r="U6" s="74">
        <v>1</v>
      </c>
      <c r="V6" s="74">
        <f>SUM(D6:R6)</f>
        <v>141</v>
      </c>
      <c r="W6" s="74">
        <v>88</v>
      </c>
      <c r="X6" s="74">
        <f>V6-W6</f>
        <v>53</v>
      </c>
      <c r="Y6" s="80">
        <v>2</v>
      </c>
    </row>
    <row r="7" spans="1:30" ht="19.2" x14ac:dyDescent="0.4">
      <c r="A7" s="9">
        <v>2</v>
      </c>
      <c r="B7" s="10" t="s">
        <v>24</v>
      </c>
      <c r="C7" s="15" t="s">
        <v>22</v>
      </c>
      <c r="D7" s="76">
        <v>11</v>
      </c>
      <c r="E7" s="74">
        <v>15</v>
      </c>
      <c r="F7" s="77">
        <v>5</v>
      </c>
      <c r="G7" s="70"/>
      <c r="H7" s="71"/>
      <c r="I7" s="72"/>
      <c r="J7" s="126" t="s">
        <v>88</v>
      </c>
      <c r="K7" s="125" t="s">
        <v>105</v>
      </c>
      <c r="L7" s="136"/>
      <c r="M7" s="76">
        <v>15</v>
      </c>
      <c r="N7" s="74">
        <v>15</v>
      </c>
      <c r="O7" s="77"/>
      <c r="P7" s="73">
        <v>10</v>
      </c>
      <c r="Q7" s="74">
        <v>15</v>
      </c>
      <c r="R7" s="75">
        <v>15</v>
      </c>
      <c r="S7" s="181">
        <v>2</v>
      </c>
      <c r="T7" s="79"/>
      <c r="U7" s="74">
        <v>2</v>
      </c>
      <c r="V7" s="74">
        <f t="shared" ref="V7:V10" si="0">SUM(D7:R7)</f>
        <v>101</v>
      </c>
      <c r="W7" s="74">
        <v>133</v>
      </c>
      <c r="X7" s="74">
        <f t="shared" ref="X7:X10" si="1">V7-W7</f>
        <v>-32</v>
      </c>
      <c r="Y7" s="80">
        <v>3</v>
      </c>
    </row>
    <row r="8" spans="1:30" ht="19.2" x14ac:dyDescent="0.4">
      <c r="A8" s="19">
        <v>3</v>
      </c>
      <c r="B8" s="20" t="s">
        <v>78</v>
      </c>
      <c r="C8" s="21" t="s">
        <v>79</v>
      </c>
      <c r="D8" s="76">
        <v>8</v>
      </c>
      <c r="E8" s="74">
        <v>15</v>
      </c>
      <c r="F8" s="77">
        <v>15</v>
      </c>
      <c r="G8" s="76">
        <v>15</v>
      </c>
      <c r="H8" s="74">
        <v>15</v>
      </c>
      <c r="I8" s="77"/>
      <c r="J8" s="86"/>
      <c r="K8" s="84"/>
      <c r="L8" s="87"/>
      <c r="M8" s="76">
        <v>15</v>
      </c>
      <c r="N8" s="74">
        <v>15</v>
      </c>
      <c r="O8" s="77"/>
      <c r="P8" s="73">
        <v>15</v>
      </c>
      <c r="Q8" s="74">
        <v>15</v>
      </c>
      <c r="R8" s="75"/>
      <c r="S8" s="181">
        <v>4</v>
      </c>
      <c r="T8" s="79"/>
      <c r="U8" s="74">
        <v>0</v>
      </c>
      <c r="V8" s="74">
        <f t="shared" si="0"/>
        <v>128</v>
      </c>
      <c r="W8" s="74">
        <v>80</v>
      </c>
      <c r="X8" s="74">
        <f t="shared" si="1"/>
        <v>48</v>
      </c>
      <c r="Y8" s="80">
        <v>1</v>
      </c>
    </row>
    <row r="9" spans="1:30" ht="19.2" x14ac:dyDescent="0.4">
      <c r="A9" s="19">
        <v>4</v>
      </c>
      <c r="B9" s="20" t="s">
        <v>75</v>
      </c>
      <c r="C9" s="21" t="s">
        <v>57</v>
      </c>
      <c r="D9" s="76">
        <v>11</v>
      </c>
      <c r="E9" s="74">
        <v>8</v>
      </c>
      <c r="F9" s="77"/>
      <c r="G9" s="76">
        <v>7</v>
      </c>
      <c r="H9" s="74">
        <v>14</v>
      </c>
      <c r="I9" s="77"/>
      <c r="J9" s="73">
        <v>12</v>
      </c>
      <c r="K9" s="74">
        <v>12</v>
      </c>
      <c r="L9" s="75"/>
      <c r="M9" s="83"/>
      <c r="N9" s="84"/>
      <c r="O9" s="85"/>
      <c r="P9" s="73">
        <v>15</v>
      </c>
      <c r="Q9" s="74">
        <v>13</v>
      </c>
      <c r="R9" s="75">
        <v>15</v>
      </c>
      <c r="S9" s="181">
        <v>1</v>
      </c>
      <c r="T9" s="79"/>
      <c r="U9" s="74">
        <v>3</v>
      </c>
      <c r="V9" s="74">
        <f t="shared" si="0"/>
        <v>107</v>
      </c>
      <c r="W9" s="74">
        <v>128</v>
      </c>
      <c r="X9" s="74">
        <f t="shared" si="1"/>
        <v>-21</v>
      </c>
      <c r="Y9" s="80">
        <v>4</v>
      </c>
    </row>
    <row r="10" spans="1:30" ht="19.8" thickBot="1" x14ac:dyDescent="0.45">
      <c r="A10" s="11">
        <v>5</v>
      </c>
      <c r="B10" s="12" t="s">
        <v>27</v>
      </c>
      <c r="C10" s="16" t="s">
        <v>28</v>
      </c>
      <c r="D10" s="128" t="s">
        <v>87</v>
      </c>
      <c r="E10" s="129" t="s">
        <v>104</v>
      </c>
      <c r="F10" s="127"/>
      <c r="G10" s="88">
        <v>15</v>
      </c>
      <c r="H10" s="89">
        <v>12</v>
      </c>
      <c r="I10" s="90">
        <v>11</v>
      </c>
      <c r="J10" s="91">
        <v>11</v>
      </c>
      <c r="K10" s="89">
        <v>8</v>
      </c>
      <c r="L10" s="92"/>
      <c r="M10" s="88">
        <v>14</v>
      </c>
      <c r="N10" s="89">
        <v>15</v>
      </c>
      <c r="O10" s="90">
        <v>9</v>
      </c>
      <c r="P10" s="185"/>
      <c r="Q10" s="94"/>
      <c r="R10" s="94"/>
      <c r="S10" s="182">
        <v>0</v>
      </c>
      <c r="T10" s="97"/>
      <c r="U10" s="89">
        <v>4</v>
      </c>
      <c r="V10" s="89">
        <f t="shared" si="0"/>
        <v>95</v>
      </c>
      <c r="W10" s="89">
        <v>143</v>
      </c>
      <c r="X10" s="89">
        <f t="shared" si="1"/>
        <v>-48</v>
      </c>
      <c r="Y10" s="134">
        <v>5</v>
      </c>
    </row>
    <row r="11" spans="1:30" ht="18.600000000000001" thickBot="1" x14ac:dyDescent="0.4"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</row>
    <row r="12" spans="1:30" ht="19.8" thickBot="1" x14ac:dyDescent="0.45">
      <c r="A12" s="3" t="s">
        <v>0</v>
      </c>
      <c r="B12" s="4" t="s">
        <v>8</v>
      </c>
      <c r="C12" s="4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22"/>
      <c r="U12" s="6"/>
      <c r="V12" s="6"/>
      <c r="W12" s="6"/>
      <c r="X12" s="6"/>
      <c r="Y12" s="7"/>
    </row>
    <row r="13" spans="1:30" ht="19.2" x14ac:dyDescent="0.4">
      <c r="A13" s="23"/>
      <c r="B13" s="26" t="s">
        <v>16</v>
      </c>
      <c r="C13" s="29" t="s">
        <v>71</v>
      </c>
      <c r="D13" s="54">
        <v>1</v>
      </c>
      <c r="E13" s="51"/>
      <c r="F13" s="55"/>
      <c r="G13" s="51">
        <v>2</v>
      </c>
      <c r="H13" s="51"/>
      <c r="I13" s="51"/>
      <c r="J13" s="54">
        <v>3</v>
      </c>
      <c r="K13" s="51"/>
      <c r="L13" s="55"/>
      <c r="M13" s="51">
        <v>4</v>
      </c>
      <c r="N13" s="51"/>
      <c r="O13" s="51"/>
      <c r="P13" s="54">
        <v>5</v>
      </c>
      <c r="Q13" s="51"/>
      <c r="R13" s="55"/>
      <c r="S13" s="123" t="s">
        <v>2</v>
      </c>
      <c r="T13" s="30"/>
      <c r="U13" s="24" t="s">
        <v>3</v>
      </c>
      <c r="V13" s="24" t="s">
        <v>4</v>
      </c>
      <c r="W13" s="24" t="s">
        <v>5</v>
      </c>
      <c r="X13" s="24" t="s">
        <v>6</v>
      </c>
      <c r="Y13" s="25" t="s">
        <v>7</v>
      </c>
    </row>
    <row r="14" spans="1:30" ht="19.2" x14ac:dyDescent="0.4">
      <c r="A14" s="9">
        <v>1</v>
      </c>
      <c r="B14" s="10" t="s">
        <v>29</v>
      </c>
      <c r="C14" s="15" t="s">
        <v>22</v>
      </c>
      <c r="D14" s="70"/>
      <c r="E14" s="71"/>
      <c r="F14" s="72"/>
      <c r="G14" s="180">
        <v>14</v>
      </c>
      <c r="H14" s="172">
        <v>15</v>
      </c>
      <c r="I14" s="174">
        <v>9</v>
      </c>
      <c r="J14" s="176">
        <v>9</v>
      </c>
      <c r="K14" s="172">
        <v>15</v>
      </c>
      <c r="L14" s="177">
        <v>15</v>
      </c>
      <c r="M14" s="180">
        <v>15</v>
      </c>
      <c r="N14" s="172">
        <v>15</v>
      </c>
      <c r="O14" s="174"/>
      <c r="P14" s="176">
        <v>15</v>
      </c>
      <c r="Q14" s="172">
        <v>15</v>
      </c>
      <c r="R14" s="177"/>
      <c r="S14" s="181">
        <v>3</v>
      </c>
      <c r="T14" s="79"/>
      <c r="U14" s="74">
        <v>1</v>
      </c>
      <c r="V14" s="74">
        <v>137</v>
      </c>
      <c r="W14" s="74">
        <v>119</v>
      </c>
      <c r="X14" s="74">
        <f>V14-W14</f>
        <v>18</v>
      </c>
      <c r="Y14" s="80">
        <v>1</v>
      </c>
    </row>
    <row r="15" spans="1:30" ht="19.2" x14ac:dyDescent="0.4">
      <c r="A15" s="9">
        <v>2</v>
      </c>
      <c r="B15" s="10" t="s">
        <v>30</v>
      </c>
      <c r="C15" s="15" t="s">
        <v>31</v>
      </c>
      <c r="D15" s="76">
        <v>15</v>
      </c>
      <c r="E15" s="74">
        <v>14</v>
      </c>
      <c r="F15" s="77">
        <v>15</v>
      </c>
      <c r="G15" s="81"/>
      <c r="H15" s="71"/>
      <c r="I15" s="82"/>
      <c r="J15" s="76">
        <v>15</v>
      </c>
      <c r="K15" s="74">
        <v>14</v>
      </c>
      <c r="L15" s="77">
        <v>15</v>
      </c>
      <c r="M15" s="73">
        <v>8</v>
      </c>
      <c r="N15" s="74">
        <v>15</v>
      </c>
      <c r="O15" s="75">
        <v>10</v>
      </c>
      <c r="P15" s="176">
        <v>-1</v>
      </c>
      <c r="Q15" s="172">
        <v>9</v>
      </c>
      <c r="R15" s="177"/>
      <c r="S15" s="181">
        <v>2</v>
      </c>
      <c r="T15" s="79"/>
      <c r="U15" s="74">
        <v>2</v>
      </c>
      <c r="V15" s="74">
        <f>15+14+15+15+14+15+8+15+10-1+9</f>
        <v>129</v>
      </c>
      <c r="W15" s="74">
        <f>14+15+9+14+15+14+15+5+15+15+15</f>
        <v>146</v>
      </c>
      <c r="X15" s="74">
        <f t="shared" ref="X15:X18" si="2">V15-W15</f>
        <v>-17</v>
      </c>
      <c r="Y15" s="80">
        <v>3</v>
      </c>
    </row>
    <row r="16" spans="1:30" ht="19.2" x14ac:dyDescent="0.4">
      <c r="A16" s="19">
        <v>3</v>
      </c>
      <c r="B16" s="20" t="s">
        <v>32</v>
      </c>
      <c r="C16" s="21" t="s">
        <v>33</v>
      </c>
      <c r="D16" s="76">
        <v>15</v>
      </c>
      <c r="E16" s="74">
        <v>13</v>
      </c>
      <c r="F16" s="77">
        <v>10</v>
      </c>
      <c r="G16" s="73">
        <v>14</v>
      </c>
      <c r="H16" s="74">
        <v>15</v>
      </c>
      <c r="I16" s="75">
        <v>14</v>
      </c>
      <c r="J16" s="83"/>
      <c r="K16" s="84"/>
      <c r="L16" s="85"/>
      <c r="M16" s="73">
        <v>15</v>
      </c>
      <c r="N16" s="74">
        <v>15</v>
      </c>
      <c r="O16" s="75"/>
      <c r="P16" s="76">
        <v>15</v>
      </c>
      <c r="Q16" s="74">
        <v>15</v>
      </c>
      <c r="R16" s="77"/>
      <c r="S16" s="181">
        <v>2</v>
      </c>
      <c r="T16" s="79"/>
      <c r="U16" s="74">
        <v>2</v>
      </c>
      <c r="V16" s="74">
        <f>15+13+10+14+15+14+15+15+15+15</f>
        <v>141</v>
      </c>
      <c r="W16" s="74">
        <f>9+30+44+22+25</f>
        <v>130</v>
      </c>
      <c r="X16" s="74">
        <f t="shared" si="2"/>
        <v>11</v>
      </c>
      <c r="Y16" s="80">
        <v>2</v>
      </c>
    </row>
    <row r="17" spans="1:25" ht="19.2" x14ac:dyDescent="0.4">
      <c r="A17" s="19">
        <v>4</v>
      </c>
      <c r="B17" s="20" t="s">
        <v>34</v>
      </c>
      <c r="C17" s="21" t="s">
        <v>22</v>
      </c>
      <c r="D17" s="76">
        <v>7</v>
      </c>
      <c r="E17" s="74">
        <v>14</v>
      </c>
      <c r="F17" s="77"/>
      <c r="G17" s="73">
        <v>15</v>
      </c>
      <c r="H17" s="74">
        <v>5</v>
      </c>
      <c r="I17" s="75">
        <v>15</v>
      </c>
      <c r="J17" s="76">
        <v>9</v>
      </c>
      <c r="K17" s="74">
        <v>13</v>
      </c>
      <c r="L17" s="77"/>
      <c r="M17" s="86"/>
      <c r="N17" s="84"/>
      <c r="O17" s="87"/>
      <c r="P17" s="76">
        <v>12</v>
      </c>
      <c r="Q17" s="74">
        <v>11</v>
      </c>
      <c r="R17" s="77"/>
      <c r="S17" s="181">
        <v>1</v>
      </c>
      <c r="T17" s="79"/>
      <c r="U17" s="74">
        <v>3</v>
      </c>
      <c r="V17" s="74">
        <v>101</v>
      </c>
      <c r="W17" s="74">
        <v>123</v>
      </c>
      <c r="X17" s="74">
        <f t="shared" si="2"/>
        <v>-22</v>
      </c>
      <c r="Y17" s="80">
        <v>5</v>
      </c>
    </row>
    <row r="18" spans="1:25" ht="19.8" thickBot="1" x14ac:dyDescent="0.45">
      <c r="A18" s="11">
        <v>5</v>
      </c>
      <c r="B18" s="12" t="s">
        <v>35</v>
      </c>
      <c r="C18" s="16" t="s">
        <v>26</v>
      </c>
      <c r="D18" s="88">
        <v>9</v>
      </c>
      <c r="E18" s="89">
        <v>7</v>
      </c>
      <c r="F18" s="90"/>
      <c r="G18" s="91">
        <v>15</v>
      </c>
      <c r="H18" s="89">
        <v>15</v>
      </c>
      <c r="I18" s="92"/>
      <c r="J18" s="88">
        <v>12</v>
      </c>
      <c r="K18" s="89">
        <v>13</v>
      </c>
      <c r="L18" s="90"/>
      <c r="M18" s="183">
        <v>15</v>
      </c>
      <c r="N18" s="173">
        <v>15</v>
      </c>
      <c r="O18" s="175"/>
      <c r="P18" s="93"/>
      <c r="Q18" s="94"/>
      <c r="R18" s="95"/>
      <c r="S18" s="182">
        <v>2</v>
      </c>
      <c r="T18" s="97"/>
      <c r="U18" s="173">
        <v>2</v>
      </c>
      <c r="V18" s="89">
        <f>9+7+15+15+12+13+15+15</f>
        <v>101</v>
      </c>
      <c r="W18" s="89">
        <f>29+9+30+23</f>
        <v>91</v>
      </c>
      <c r="X18" s="89">
        <f t="shared" si="2"/>
        <v>10</v>
      </c>
      <c r="Y18" s="134">
        <v>4</v>
      </c>
    </row>
    <row r="19" spans="1:25" ht="18.600000000000001" thickBot="1" x14ac:dyDescent="0.4"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</row>
    <row r="20" spans="1:25" ht="19.8" thickBot="1" x14ac:dyDescent="0.45">
      <c r="A20" s="3" t="s">
        <v>0</v>
      </c>
      <c r="B20" s="4" t="s">
        <v>9</v>
      </c>
      <c r="C20" s="4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22"/>
      <c r="U20" s="6"/>
      <c r="V20" s="6"/>
      <c r="W20" s="6"/>
      <c r="X20" s="6"/>
      <c r="Y20" s="7"/>
    </row>
    <row r="21" spans="1:25" ht="19.2" x14ac:dyDescent="0.4">
      <c r="A21" s="23"/>
      <c r="B21" s="26" t="s">
        <v>16</v>
      </c>
      <c r="C21" s="29" t="s">
        <v>71</v>
      </c>
      <c r="D21" s="54">
        <v>1</v>
      </c>
      <c r="E21" s="51"/>
      <c r="F21" s="55"/>
      <c r="G21" s="51">
        <v>2</v>
      </c>
      <c r="H21" s="51"/>
      <c r="I21" s="51"/>
      <c r="J21" s="54">
        <v>3</v>
      </c>
      <c r="K21" s="51"/>
      <c r="L21" s="55"/>
      <c r="M21" s="51">
        <v>4</v>
      </c>
      <c r="N21" s="51"/>
      <c r="O21" s="51"/>
      <c r="P21" s="54">
        <v>5</v>
      </c>
      <c r="Q21" s="51"/>
      <c r="R21" s="55"/>
      <c r="S21" s="56" t="s">
        <v>2</v>
      </c>
      <c r="T21" s="30"/>
      <c r="U21" s="24" t="s">
        <v>3</v>
      </c>
      <c r="V21" s="24" t="s">
        <v>4</v>
      </c>
      <c r="W21" s="24" t="s">
        <v>5</v>
      </c>
      <c r="X21" s="24" t="s">
        <v>6</v>
      </c>
      <c r="Y21" s="25" t="s">
        <v>7</v>
      </c>
    </row>
    <row r="22" spans="1:25" ht="19.2" x14ac:dyDescent="0.4">
      <c r="A22" s="9">
        <v>1</v>
      </c>
      <c r="B22" s="10" t="s">
        <v>36</v>
      </c>
      <c r="C22" s="15" t="s">
        <v>23</v>
      </c>
      <c r="D22" s="70"/>
      <c r="E22" s="71"/>
      <c r="F22" s="72"/>
      <c r="G22" s="180">
        <v>15</v>
      </c>
      <c r="H22" s="172">
        <v>13</v>
      </c>
      <c r="I22" s="174">
        <v>14</v>
      </c>
      <c r="J22" s="176">
        <v>6</v>
      </c>
      <c r="K22" s="172">
        <v>15</v>
      </c>
      <c r="L22" s="177">
        <v>15</v>
      </c>
      <c r="M22" s="180">
        <v>15</v>
      </c>
      <c r="N22" s="172">
        <v>15</v>
      </c>
      <c r="O22" s="174"/>
      <c r="P22" s="176">
        <v>15</v>
      </c>
      <c r="Q22" s="172">
        <v>15</v>
      </c>
      <c r="R22" s="177"/>
      <c r="S22" s="78">
        <v>3</v>
      </c>
      <c r="T22" s="79"/>
      <c r="U22" s="74">
        <v>1</v>
      </c>
      <c r="V22" s="74">
        <v>138</v>
      </c>
      <c r="W22" s="74">
        <v>95</v>
      </c>
      <c r="X22" s="74">
        <f>V22-W22</f>
        <v>43</v>
      </c>
      <c r="Y22" s="80">
        <v>2</v>
      </c>
    </row>
    <row r="23" spans="1:25" ht="19.2" x14ac:dyDescent="0.4">
      <c r="A23" s="9">
        <v>2</v>
      </c>
      <c r="B23" s="10" t="s">
        <v>37</v>
      </c>
      <c r="C23" s="15" t="s">
        <v>22</v>
      </c>
      <c r="D23" s="76">
        <v>13</v>
      </c>
      <c r="E23" s="74">
        <v>15</v>
      </c>
      <c r="F23" s="77">
        <v>15</v>
      </c>
      <c r="G23" s="81"/>
      <c r="H23" s="71"/>
      <c r="I23" s="82"/>
      <c r="J23" s="76">
        <v>15</v>
      </c>
      <c r="K23" s="74">
        <v>6</v>
      </c>
      <c r="L23" s="77">
        <v>15</v>
      </c>
      <c r="M23" s="73">
        <v>15</v>
      </c>
      <c r="N23" s="74">
        <v>15</v>
      </c>
      <c r="O23" s="75"/>
      <c r="P23" s="176">
        <v>15</v>
      </c>
      <c r="Q23" s="172">
        <v>15</v>
      </c>
      <c r="R23" s="177"/>
      <c r="S23" s="78">
        <v>4</v>
      </c>
      <c r="T23" s="79"/>
      <c r="U23" s="74">
        <v>0</v>
      </c>
      <c r="V23" s="74">
        <v>139</v>
      </c>
      <c r="W23" s="74">
        <v>133</v>
      </c>
      <c r="X23" s="74">
        <v>6</v>
      </c>
      <c r="Y23" s="80">
        <v>1</v>
      </c>
    </row>
    <row r="24" spans="1:25" ht="19.2" x14ac:dyDescent="0.4">
      <c r="A24" s="19">
        <v>3</v>
      </c>
      <c r="B24" s="20" t="s">
        <v>38</v>
      </c>
      <c r="C24" s="21" t="s">
        <v>31</v>
      </c>
      <c r="D24" s="76">
        <v>15</v>
      </c>
      <c r="E24" s="74">
        <v>8</v>
      </c>
      <c r="F24" s="77">
        <v>10</v>
      </c>
      <c r="G24" s="73">
        <v>12</v>
      </c>
      <c r="H24" s="74">
        <v>15</v>
      </c>
      <c r="I24" s="75">
        <v>11</v>
      </c>
      <c r="J24" s="83"/>
      <c r="K24" s="84"/>
      <c r="L24" s="85"/>
      <c r="M24" s="73">
        <v>15</v>
      </c>
      <c r="N24" s="74">
        <v>15</v>
      </c>
      <c r="O24" s="75"/>
      <c r="P24" s="76"/>
      <c r="Q24" s="74"/>
      <c r="R24" s="77"/>
      <c r="S24" s="78"/>
      <c r="T24" s="79"/>
      <c r="U24" s="74"/>
      <c r="V24" s="74"/>
      <c r="W24" s="74"/>
      <c r="X24" s="74"/>
      <c r="Y24" s="80"/>
    </row>
    <row r="25" spans="1:25" ht="19.2" x14ac:dyDescent="0.4">
      <c r="A25" s="19">
        <v>4</v>
      </c>
      <c r="B25" s="20" t="s">
        <v>39</v>
      </c>
      <c r="C25" s="21" t="s">
        <v>23</v>
      </c>
      <c r="D25" s="76">
        <v>10</v>
      </c>
      <c r="E25" s="74">
        <v>9</v>
      </c>
      <c r="F25" s="77"/>
      <c r="G25" s="73">
        <v>14</v>
      </c>
      <c r="H25" s="74">
        <v>13</v>
      </c>
      <c r="I25" s="75"/>
      <c r="J25" s="76">
        <v>12</v>
      </c>
      <c r="K25" s="74">
        <v>14</v>
      </c>
      <c r="L25" s="77"/>
      <c r="M25" s="86"/>
      <c r="N25" s="84"/>
      <c r="O25" s="87"/>
      <c r="P25" s="76">
        <v>9</v>
      </c>
      <c r="Q25" s="74">
        <v>15</v>
      </c>
      <c r="R25" s="77">
        <v>5</v>
      </c>
      <c r="S25" s="78">
        <v>0</v>
      </c>
      <c r="T25" s="79"/>
      <c r="U25" s="74">
        <v>4</v>
      </c>
      <c r="V25" s="74">
        <v>101</v>
      </c>
      <c r="W25" s="74">
        <v>132</v>
      </c>
      <c r="X25" s="74">
        <v>-31</v>
      </c>
      <c r="Y25" s="80"/>
    </row>
    <row r="26" spans="1:25" ht="19.8" thickBot="1" x14ac:dyDescent="0.45">
      <c r="A26" s="11">
        <v>5</v>
      </c>
      <c r="B26" s="12" t="s">
        <v>40</v>
      </c>
      <c r="C26" s="16" t="s">
        <v>41</v>
      </c>
      <c r="D26" s="128" t="s">
        <v>103</v>
      </c>
      <c r="E26" s="129" t="s">
        <v>104</v>
      </c>
      <c r="F26" s="127"/>
      <c r="G26" s="91">
        <v>13</v>
      </c>
      <c r="H26" s="89">
        <v>13</v>
      </c>
      <c r="I26" s="92"/>
      <c r="J26" s="88"/>
      <c r="K26" s="89"/>
      <c r="L26" s="90"/>
      <c r="M26" s="183">
        <v>15</v>
      </c>
      <c r="N26" s="173">
        <v>12</v>
      </c>
      <c r="O26" s="175">
        <v>15</v>
      </c>
      <c r="P26" s="93"/>
      <c r="Q26" s="94"/>
      <c r="R26" s="95"/>
      <c r="S26" s="96"/>
      <c r="T26" s="97"/>
      <c r="U26" s="173"/>
      <c r="V26" s="89"/>
      <c r="W26" s="89"/>
      <c r="X26" s="89"/>
      <c r="Y26" s="90"/>
    </row>
    <row r="27" spans="1:25" ht="18" x14ac:dyDescent="0.35"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</row>
  </sheetData>
  <mergeCells count="36">
    <mergeCell ref="D21:F21"/>
    <mergeCell ref="G21:I21"/>
    <mergeCell ref="J21:L21"/>
    <mergeCell ref="M21:O21"/>
    <mergeCell ref="P21:R21"/>
    <mergeCell ref="D13:F13"/>
    <mergeCell ref="G13:I13"/>
    <mergeCell ref="J13:L13"/>
    <mergeCell ref="M13:O13"/>
    <mergeCell ref="P13:R13"/>
    <mergeCell ref="A1:V1"/>
    <mergeCell ref="A2:V2"/>
    <mergeCell ref="X1:Y2"/>
    <mergeCell ref="S21:T21"/>
    <mergeCell ref="S22:T22"/>
    <mergeCell ref="S5:T5"/>
    <mergeCell ref="S6:T6"/>
    <mergeCell ref="S7:T7"/>
    <mergeCell ref="S8:T8"/>
    <mergeCell ref="S9:T9"/>
    <mergeCell ref="S10:T10"/>
    <mergeCell ref="D5:F5"/>
    <mergeCell ref="G5:I5"/>
    <mergeCell ref="J5:L5"/>
    <mergeCell ref="M5:O5"/>
    <mergeCell ref="P5:R5"/>
    <mergeCell ref="S23:T23"/>
    <mergeCell ref="S24:T24"/>
    <mergeCell ref="S25:T25"/>
    <mergeCell ref="S26:T26"/>
    <mergeCell ref="S13:T13"/>
    <mergeCell ref="S14:T14"/>
    <mergeCell ref="S15:T15"/>
    <mergeCell ref="S16:T16"/>
    <mergeCell ref="S17:T17"/>
    <mergeCell ref="S18:T1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6D41-8BA0-4C39-A731-686AEE1FE751}">
  <sheetPr>
    <pageSetUpPr fitToPage="1"/>
  </sheetPr>
  <dimension ref="A1:O23"/>
  <sheetViews>
    <sheetView showGridLines="0" zoomScaleNormal="100" workbookViewId="0">
      <selection activeCell="E11" sqref="E11:H11"/>
    </sheetView>
  </sheetViews>
  <sheetFormatPr defaultRowHeight="30" x14ac:dyDescent="0.6"/>
  <cols>
    <col min="1" max="3" width="8.88671875" style="27"/>
    <col min="4" max="4" width="17.77734375" style="27" customWidth="1"/>
    <col min="5" max="7" width="8.88671875" style="27"/>
    <col min="8" max="8" width="13.109375" style="27" customWidth="1"/>
    <col min="9" max="11" width="8.88671875" style="27"/>
    <col min="12" max="12" width="11.21875" style="27" customWidth="1"/>
    <col min="13" max="14" width="8.88671875" style="27"/>
    <col min="15" max="15" width="17.21875" style="27" customWidth="1"/>
    <col min="16" max="16384" width="8.88671875" style="27"/>
  </cols>
  <sheetData>
    <row r="1" spans="1:15" ht="47.4" customHeight="1" x14ac:dyDescent="0.6">
      <c r="A1" s="31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44" t="e" vm="1">
        <v>#VALUE!</v>
      </c>
      <c r="O1" s="44"/>
    </row>
    <row r="2" spans="1:15" x14ac:dyDescent="0.6">
      <c r="A2" s="32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N2" s="44"/>
      <c r="O2" s="44"/>
    </row>
    <row r="3" spans="1:15" x14ac:dyDescent="0.6">
      <c r="A3" s="41" t="s">
        <v>17</v>
      </c>
      <c r="B3" s="41"/>
      <c r="C3" s="41"/>
      <c r="D3" s="41"/>
      <c r="E3" s="41" t="s">
        <v>18</v>
      </c>
      <c r="F3" s="41"/>
      <c r="G3" s="41"/>
      <c r="H3" s="41"/>
      <c r="I3" s="41" t="s">
        <v>19</v>
      </c>
      <c r="J3" s="41"/>
      <c r="K3" s="41"/>
      <c r="L3" s="41"/>
    </row>
    <row r="4" spans="1:15" x14ac:dyDescent="0.6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5" ht="30.6" thickBot="1" x14ac:dyDescent="0.65">
      <c r="A5" s="154" t="s">
        <v>78</v>
      </c>
      <c r="B5" s="154"/>
      <c r="C5" s="154"/>
      <c r="D5" s="154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1:15" ht="30.6" thickBot="1" x14ac:dyDescent="0.65">
      <c r="A6" s="152"/>
      <c r="B6" s="152"/>
      <c r="C6" s="152"/>
      <c r="D6" s="153"/>
      <c r="E6" s="154" t="s">
        <v>78</v>
      </c>
      <c r="F6" s="154"/>
      <c r="G6" s="154"/>
      <c r="H6" s="154"/>
      <c r="I6" s="155"/>
      <c r="J6" s="155"/>
      <c r="K6" s="155"/>
      <c r="L6" s="155"/>
      <c r="M6" s="155"/>
      <c r="N6" s="155"/>
      <c r="O6" s="155"/>
    </row>
    <row r="7" spans="1:15" ht="30.6" thickBot="1" x14ac:dyDescent="0.65">
      <c r="A7" s="154" t="s">
        <v>20</v>
      </c>
      <c r="B7" s="154"/>
      <c r="C7" s="154"/>
      <c r="D7" s="158"/>
      <c r="E7" s="165"/>
      <c r="F7" s="166"/>
      <c r="G7" s="166"/>
      <c r="H7" s="167"/>
      <c r="I7" s="155"/>
      <c r="J7" s="155"/>
      <c r="K7" s="155"/>
      <c r="L7" s="155"/>
      <c r="M7" s="155"/>
      <c r="N7" s="155"/>
      <c r="O7" s="155"/>
    </row>
    <row r="8" spans="1:15" ht="30.6" thickBot="1" x14ac:dyDescent="0.65">
      <c r="A8" s="155"/>
      <c r="B8" s="155"/>
      <c r="C8" s="155"/>
      <c r="D8" s="155"/>
      <c r="E8" s="155"/>
      <c r="F8" s="155"/>
      <c r="G8" s="155"/>
      <c r="H8" s="160"/>
      <c r="I8" s="154" t="s">
        <v>78</v>
      </c>
      <c r="J8" s="154"/>
      <c r="K8" s="154"/>
      <c r="L8" s="154"/>
      <c r="M8" s="155"/>
      <c r="N8" s="155"/>
      <c r="O8" s="155"/>
    </row>
    <row r="9" spans="1:15" ht="30.6" thickBot="1" x14ac:dyDescent="0.65">
      <c r="A9" s="154" t="s">
        <v>32</v>
      </c>
      <c r="B9" s="154"/>
      <c r="C9" s="154"/>
      <c r="D9" s="154"/>
      <c r="E9" s="155"/>
      <c r="F9" s="155"/>
      <c r="G9" s="155"/>
      <c r="H9" s="160"/>
      <c r="I9" s="165" t="s">
        <v>101</v>
      </c>
      <c r="J9" s="166"/>
      <c r="K9" s="166"/>
      <c r="L9" s="167"/>
      <c r="M9" s="155"/>
      <c r="N9" s="155"/>
      <c r="O9" s="155"/>
    </row>
    <row r="10" spans="1:15" ht="30.6" thickBot="1" x14ac:dyDescent="0.65">
      <c r="A10" s="155"/>
      <c r="B10" s="155"/>
      <c r="C10" s="155"/>
      <c r="D10" s="155"/>
      <c r="E10" s="161" t="s">
        <v>36</v>
      </c>
      <c r="F10" s="154"/>
      <c r="G10" s="154"/>
      <c r="H10" s="158"/>
      <c r="I10" s="155"/>
      <c r="J10" s="155"/>
      <c r="K10" s="155"/>
      <c r="L10" s="160"/>
      <c r="M10" s="155"/>
      <c r="N10" s="155"/>
      <c r="O10" s="155"/>
    </row>
    <row r="11" spans="1:15" ht="30.6" thickBot="1" x14ac:dyDescent="0.65">
      <c r="A11" s="154" t="s">
        <v>36</v>
      </c>
      <c r="B11" s="154"/>
      <c r="C11" s="154"/>
      <c r="D11" s="158"/>
      <c r="E11" s="165" t="s">
        <v>98</v>
      </c>
      <c r="F11" s="166"/>
      <c r="G11" s="166"/>
      <c r="H11" s="166"/>
      <c r="I11" s="155"/>
      <c r="J11" s="155"/>
      <c r="K11" s="155"/>
      <c r="L11" s="160"/>
      <c r="M11" s="155"/>
      <c r="N11" s="155"/>
      <c r="O11" s="155"/>
    </row>
    <row r="12" spans="1:15" ht="30.6" thickBot="1" x14ac:dyDescent="0.65">
      <c r="A12" s="155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60"/>
      <c r="M12" s="161" t="s">
        <v>78</v>
      </c>
      <c r="N12" s="154"/>
      <c r="O12" s="154"/>
    </row>
    <row r="13" spans="1:15" ht="30.6" thickBot="1" x14ac:dyDescent="0.65">
      <c r="A13" s="154" t="s">
        <v>37</v>
      </c>
      <c r="B13" s="154"/>
      <c r="C13" s="154"/>
      <c r="D13" s="154"/>
      <c r="E13" s="155"/>
      <c r="F13" s="155"/>
      <c r="G13" s="155"/>
      <c r="H13" s="155"/>
      <c r="I13" s="155"/>
      <c r="J13" s="155"/>
      <c r="K13" s="155"/>
      <c r="L13" s="160"/>
      <c r="M13" s="170" t="s">
        <v>102</v>
      </c>
      <c r="N13" s="171"/>
      <c r="O13" s="171"/>
    </row>
    <row r="14" spans="1:15" ht="30.6" thickBot="1" x14ac:dyDescent="0.65">
      <c r="A14" s="155"/>
      <c r="B14" s="155"/>
      <c r="C14" s="155"/>
      <c r="D14" s="159"/>
      <c r="E14" s="154" t="s">
        <v>37</v>
      </c>
      <c r="F14" s="154"/>
      <c r="G14" s="154"/>
      <c r="H14" s="154"/>
      <c r="I14" s="155"/>
      <c r="J14" s="155"/>
      <c r="K14" s="155"/>
      <c r="L14" s="160"/>
      <c r="M14" s="155"/>
      <c r="N14" s="155"/>
      <c r="O14" s="155"/>
    </row>
    <row r="15" spans="1:15" ht="30.6" thickBot="1" x14ac:dyDescent="0.65">
      <c r="A15" s="154" t="s">
        <v>81</v>
      </c>
      <c r="B15" s="154"/>
      <c r="C15" s="154"/>
      <c r="D15" s="158"/>
      <c r="E15" s="165" t="s">
        <v>99</v>
      </c>
      <c r="F15" s="166"/>
      <c r="G15" s="166"/>
      <c r="H15" s="167"/>
      <c r="I15" s="155"/>
      <c r="J15" s="155"/>
      <c r="K15" s="155"/>
      <c r="L15" s="160"/>
      <c r="M15" s="155"/>
      <c r="N15" s="155"/>
      <c r="O15" s="155"/>
    </row>
    <row r="16" spans="1:15" ht="30.6" thickBot="1" x14ac:dyDescent="0.65">
      <c r="A16" s="155"/>
      <c r="B16" s="155"/>
      <c r="C16" s="155"/>
      <c r="D16" s="155"/>
      <c r="E16" s="155"/>
      <c r="F16" s="155"/>
      <c r="G16" s="155"/>
      <c r="H16" s="160"/>
      <c r="I16" s="154" t="s">
        <v>29</v>
      </c>
      <c r="J16" s="154"/>
      <c r="K16" s="154"/>
      <c r="L16" s="158"/>
      <c r="M16" s="155"/>
      <c r="N16" s="155"/>
      <c r="O16" s="155"/>
    </row>
    <row r="17" spans="1:15" ht="30.6" thickBot="1" x14ac:dyDescent="0.65">
      <c r="A17" s="154" t="s">
        <v>20</v>
      </c>
      <c r="B17" s="154"/>
      <c r="C17" s="154"/>
      <c r="D17" s="154"/>
      <c r="E17" s="155"/>
      <c r="F17" s="155"/>
      <c r="G17" s="155"/>
      <c r="H17" s="160"/>
      <c r="I17" s="165" t="s">
        <v>100</v>
      </c>
      <c r="J17" s="166"/>
      <c r="K17" s="166"/>
      <c r="L17" s="166"/>
      <c r="M17" s="155"/>
      <c r="N17" s="155"/>
      <c r="O17" s="155"/>
    </row>
    <row r="18" spans="1:15" ht="30.6" thickBot="1" x14ac:dyDescent="0.65">
      <c r="A18" s="155"/>
      <c r="B18" s="155"/>
      <c r="C18" s="155"/>
      <c r="D18" s="159"/>
      <c r="E18" s="154" t="s">
        <v>29</v>
      </c>
      <c r="F18" s="154"/>
      <c r="G18" s="154"/>
      <c r="H18" s="158"/>
      <c r="I18" s="155"/>
      <c r="J18" s="155"/>
      <c r="K18" s="155"/>
      <c r="L18" s="155"/>
      <c r="M18" s="155"/>
      <c r="N18" s="155"/>
      <c r="O18" s="155"/>
    </row>
    <row r="19" spans="1:15" ht="30.6" thickBot="1" x14ac:dyDescent="0.65">
      <c r="A19" s="154" t="s">
        <v>29</v>
      </c>
      <c r="B19" s="154"/>
      <c r="C19" s="154"/>
      <c r="D19" s="158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</row>
    <row r="20" spans="1:15" x14ac:dyDescent="0.6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</row>
    <row r="21" spans="1:15" x14ac:dyDescent="0.6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</row>
    <row r="22" spans="1:15" x14ac:dyDescent="0.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x14ac:dyDescent="0.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</sheetData>
  <mergeCells count="28">
    <mergeCell ref="E18:H18"/>
    <mergeCell ref="I8:L8"/>
    <mergeCell ref="I16:L16"/>
    <mergeCell ref="M12:O12"/>
    <mergeCell ref="E11:H11"/>
    <mergeCell ref="E15:H15"/>
    <mergeCell ref="I17:L17"/>
    <mergeCell ref="I9:L9"/>
    <mergeCell ref="M13:O13"/>
    <mergeCell ref="A15:D15"/>
    <mergeCell ref="A17:D17"/>
    <mergeCell ref="A19:D19"/>
    <mergeCell ref="A5:D5"/>
    <mergeCell ref="A6:D6"/>
    <mergeCell ref="A7:D7"/>
    <mergeCell ref="A9:D9"/>
    <mergeCell ref="A11:D11"/>
    <mergeCell ref="A13:D13"/>
    <mergeCell ref="E14:H14"/>
    <mergeCell ref="A1:M1"/>
    <mergeCell ref="N1:O2"/>
    <mergeCell ref="A2:L2"/>
    <mergeCell ref="A3:D4"/>
    <mergeCell ref="E3:H4"/>
    <mergeCell ref="I3:L4"/>
    <mergeCell ref="E6:H6"/>
    <mergeCell ref="E10:H10"/>
    <mergeCell ref="E7:H7"/>
  </mergeCells>
  <printOptions horizontalCentered="1" verticalCentered="1"/>
  <pageMargins left="0.31496062992125984" right="0.31496062992125984" top="0.31496062992125984" bottom="0.31496062992125984" header="0.31496062992125984" footer="0.31496062992125984"/>
  <pageSetup paperSize="9" scale="87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AA7AC-255B-4313-B8E3-4FDFCF1D4034}">
  <sheetPr>
    <pageSetUpPr fitToPage="1"/>
  </sheetPr>
  <dimension ref="A1:AD18"/>
  <sheetViews>
    <sheetView showGridLines="0" topLeftCell="C7" workbookViewId="0">
      <selection activeCell="P23" sqref="P23"/>
    </sheetView>
  </sheetViews>
  <sheetFormatPr defaultRowHeight="14.4" x14ac:dyDescent="0.3"/>
  <cols>
    <col min="2" max="2" width="51.21875" bestFit="1" customWidth="1"/>
    <col min="3" max="3" width="23.33203125" customWidth="1"/>
    <col min="4" max="18" width="7.33203125" customWidth="1"/>
    <col min="19" max="20" width="4.44140625" customWidth="1"/>
    <col min="21" max="22" width="8.88671875" customWidth="1"/>
    <col min="23" max="23" width="10.44140625" bestFit="1" customWidth="1"/>
  </cols>
  <sheetData>
    <row r="1" spans="1:30" ht="48" customHeight="1" x14ac:dyDescent="0.6">
      <c r="A1" s="31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43" t="e" vm="1">
        <v>#VALUE!</v>
      </c>
      <c r="Y1" s="43"/>
      <c r="Z1" s="17"/>
      <c r="AA1" s="17"/>
    </row>
    <row r="2" spans="1:30" ht="48.6" customHeight="1" x14ac:dyDescent="0.3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43"/>
      <c r="Y2" s="43"/>
      <c r="Z2" s="17"/>
      <c r="AA2" s="17"/>
    </row>
    <row r="3" spans="1:30" ht="25.2" thickBot="1" x14ac:dyDescent="0.5500000000000000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C3" s="1"/>
      <c r="AD3" s="1"/>
    </row>
    <row r="4" spans="1:30" ht="28.2" customHeight="1" thickBot="1" x14ac:dyDescent="0.45">
      <c r="A4" s="3" t="s">
        <v>0</v>
      </c>
      <c r="B4" s="4" t="s">
        <v>1</v>
      </c>
      <c r="C4" s="4"/>
      <c r="D4" s="5"/>
      <c r="E4" s="5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22"/>
      <c r="U4" s="6"/>
      <c r="V4" s="6"/>
      <c r="W4" s="6"/>
      <c r="X4" s="6"/>
      <c r="Y4" s="7"/>
    </row>
    <row r="5" spans="1:30" ht="28.2" customHeight="1" x14ac:dyDescent="0.4">
      <c r="A5" s="23"/>
      <c r="B5" s="26" t="s">
        <v>16</v>
      </c>
      <c r="C5" s="29" t="s">
        <v>71</v>
      </c>
      <c r="D5" s="54">
        <v>1</v>
      </c>
      <c r="E5" s="51"/>
      <c r="F5" s="55"/>
      <c r="G5" s="51">
        <v>2</v>
      </c>
      <c r="H5" s="51"/>
      <c r="I5" s="51"/>
      <c r="J5" s="54">
        <v>3</v>
      </c>
      <c r="K5" s="51"/>
      <c r="L5" s="55"/>
      <c r="M5" s="54">
        <v>4</v>
      </c>
      <c r="N5" s="51"/>
      <c r="O5" s="55"/>
      <c r="P5" s="54">
        <v>5</v>
      </c>
      <c r="Q5" s="51"/>
      <c r="R5" s="55"/>
      <c r="S5" s="123" t="s">
        <v>2</v>
      </c>
      <c r="T5" s="30"/>
      <c r="U5" s="24" t="s">
        <v>3</v>
      </c>
      <c r="V5" s="24" t="s">
        <v>4</v>
      </c>
      <c r="W5" s="24" t="s">
        <v>5</v>
      </c>
      <c r="X5" s="24" t="s">
        <v>6</v>
      </c>
      <c r="Y5" s="25" t="s">
        <v>7</v>
      </c>
    </row>
    <row r="6" spans="1:30" ht="28.2" customHeight="1" x14ac:dyDescent="0.4">
      <c r="A6" s="9">
        <v>1</v>
      </c>
      <c r="B6" s="10" t="s">
        <v>25</v>
      </c>
      <c r="C6" s="15" t="s">
        <v>22</v>
      </c>
      <c r="D6" s="70"/>
      <c r="E6" s="71"/>
      <c r="F6" s="72"/>
      <c r="G6" s="180">
        <v>15</v>
      </c>
      <c r="H6" s="172">
        <v>11</v>
      </c>
      <c r="I6" s="174">
        <v>15</v>
      </c>
      <c r="J6" s="176">
        <v>15</v>
      </c>
      <c r="K6" s="172">
        <v>15</v>
      </c>
      <c r="L6" s="177"/>
      <c r="M6" s="176">
        <v>15</v>
      </c>
      <c r="N6" s="172">
        <v>15</v>
      </c>
      <c r="O6" s="177"/>
      <c r="P6" s="176">
        <v>15</v>
      </c>
      <c r="Q6" s="172">
        <v>15</v>
      </c>
      <c r="R6" s="177"/>
      <c r="S6" s="181">
        <v>4</v>
      </c>
      <c r="T6" s="79"/>
      <c r="U6" s="74">
        <v>0</v>
      </c>
      <c r="V6" s="74">
        <f>SUM(D6:R6)</f>
        <v>131</v>
      </c>
      <c r="W6" s="74">
        <v>82</v>
      </c>
      <c r="X6" s="74">
        <f>V6-W6</f>
        <v>49</v>
      </c>
      <c r="Y6" s="80">
        <v>1</v>
      </c>
    </row>
    <row r="7" spans="1:30" ht="28.2" customHeight="1" x14ac:dyDescent="0.4">
      <c r="A7" s="9">
        <v>2</v>
      </c>
      <c r="B7" s="10" t="s">
        <v>63</v>
      </c>
      <c r="C7" s="15" t="s">
        <v>22</v>
      </c>
      <c r="D7" s="76">
        <v>6</v>
      </c>
      <c r="E7" s="74">
        <v>15</v>
      </c>
      <c r="F7" s="77">
        <v>10</v>
      </c>
      <c r="G7" s="81"/>
      <c r="H7" s="71"/>
      <c r="I7" s="82"/>
      <c r="J7" s="76">
        <v>15</v>
      </c>
      <c r="K7" s="74">
        <v>15</v>
      </c>
      <c r="L7" s="77"/>
      <c r="M7" s="76">
        <v>15</v>
      </c>
      <c r="N7" s="74">
        <v>9</v>
      </c>
      <c r="O7" s="77">
        <v>9</v>
      </c>
      <c r="P7" s="176">
        <v>10</v>
      </c>
      <c r="Q7" s="172">
        <v>8</v>
      </c>
      <c r="R7" s="177"/>
      <c r="S7" s="181">
        <v>1</v>
      </c>
      <c r="T7" s="79"/>
      <c r="U7" s="74">
        <v>3</v>
      </c>
      <c r="V7" s="74">
        <f t="shared" ref="V7:V10" si="0">SUM(D7:R7)</f>
        <v>112</v>
      </c>
      <c r="W7" s="74">
        <v>138</v>
      </c>
      <c r="X7" s="74">
        <f t="shared" ref="X7:X10" si="1">V7-W7</f>
        <v>-26</v>
      </c>
      <c r="Y7" s="80">
        <v>4</v>
      </c>
    </row>
    <row r="8" spans="1:30" ht="28.2" customHeight="1" x14ac:dyDescent="0.4">
      <c r="A8" s="19">
        <v>3</v>
      </c>
      <c r="B8" s="20" t="s">
        <v>64</v>
      </c>
      <c r="C8" s="21" t="s">
        <v>26</v>
      </c>
      <c r="D8" s="137" t="s">
        <v>103</v>
      </c>
      <c r="E8" s="125" t="s">
        <v>104</v>
      </c>
      <c r="F8" s="135"/>
      <c r="G8" s="73">
        <v>12</v>
      </c>
      <c r="H8" s="74">
        <v>12</v>
      </c>
      <c r="I8" s="75"/>
      <c r="J8" s="83"/>
      <c r="K8" s="84"/>
      <c r="L8" s="85"/>
      <c r="M8" s="76">
        <v>7</v>
      </c>
      <c r="N8" s="74">
        <v>15</v>
      </c>
      <c r="O8" s="77">
        <v>7</v>
      </c>
      <c r="P8" s="76">
        <v>14</v>
      </c>
      <c r="Q8" s="74">
        <v>9</v>
      </c>
      <c r="R8" s="77"/>
      <c r="S8" s="181">
        <v>0</v>
      </c>
      <c r="T8" s="79"/>
      <c r="U8" s="74">
        <v>4</v>
      </c>
      <c r="V8" s="74">
        <f t="shared" si="0"/>
        <v>76</v>
      </c>
      <c r="W8" s="74">
        <v>134</v>
      </c>
      <c r="X8" s="74">
        <f t="shared" si="1"/>
        <v>-58</v>
      </c>
      <c r="Y8" s="80">
        <v>5</v>
      </c>
    </row>
    <row r="9" spans="1:30" ht="28.2" customHeight="1" x14ac:dyDescent="0.4">
      <c r="A9" s="19">
        <v>4</v>
      </c>
      <c r="B9" s="20" t="s">
        <v>65</v>
      </c>
      <c r="C9" s="21" t="s">
        <v>22</v>
      </c>
      <c r="D9" s="76">
        <v>13</v>
      </c>
      <c r="E9" s="74">
        <v>12</v>
      </c>
      <c r="F9" s="77"/>
      <c r="G9" s="73">
        <v>13</v>
      </c>
      <c r="H9" s="74">
        <v>15</v>
      </c>
      <c r="I9" s="75">
        <v>15</v>
      </c>
      <c r="J9" s="76">
        <v>15</v>
      </c>
      <c r="K9" s="74">
        <v>14</v>
      </c>
      <c r="L9" s="77">
        <v>15</v>
      </c>
      <c r="M9" s="83"/>
      <c r="N9" s="84"/>
      <c r="O9" s="85"/>
      <c r="P9" s="76">
        <v>12</v>
      </c>
      <c r="Q9" s="74">
        <v>15</v>
      </c>
      <c r="R9" s="77">
        <v>12</v>
      </c>
      <c r="S9" s="181">
        <v>2</v>
      </c>
      <c r="T9" s="79"/>
      <c r="U9" s="74">
        <v>2</v>
      </c>
      <c r="V9" s="74">
        <f t="shared" si="0"/>
        <v>151</v>
      </c>
      <c r="W9" s="74">
        <v>135</v>
      </c>
      <c r="X9" s="74">
        <f t="shared" si="1"/>
        <v>16</v>
      </c>
      <c r="Y9" s="80">
        <v>3</v>
      </c>
    </row>
    <row r="10" spans="1:30" ht="28.2" customHeight="1" thickBot="1" x14ac:dyDescent="0.45">
      <c r="A10" s="11">
        <v>5</v>
      </c>
      <c r="B10" s="12" t="s">
        <v>66</v>
      </c>
      <c r="C10" s="16" t="s">
        <v>22</v>
      </c>
      <c r="D10" s="88">
        <v>12</v>
      </c>
      <c r="E10" s="89">
        <v>14</v>
      </c>
      <c r="F10" s="90"/>
      <c r="G10" s="91">
        <v>15</v>
      </c>
      <c r="H10" s="89">
        <v>15</v>
      </c>
      <c r="I10" s="92"/>
      <c r="J10" s="88">
        <v>15</v>
      </c>
      <c r="K10" s="89">
        <v>15</v>
      </c>
      <c r="L10" s="90"/>
      <c r="M10" s="178">
        <v>15</v>
      </c>
      <c r="N10" s="173">
        <v>13</v>
      </c>
      <c r="O10" s="179">
        <v>15</v>
      </c>
      <c r="P10" s="93"/>
      <c r="Q10" s="94"/>
      <c r="R10" s="95"/>
      <c r="S10" s="182">
        <v>3</v>
      </c>
      <c r="T10" s="97"/>
      <c r="U10" s="173">
        <v>1</v>
      </c>
      <c r="V10" s="89">
        <f t="shared" si="0"/>
        <v>129</v>
      </c>
      <c r="W10" s="89">
        <v>110</v>
      </c>
      <c r="X10" s="89">
        <f t="shared" si="1"/>
        <v>19</v>
      </c>
      <c r="Y10" s="90">
        <v>2</v>
      </c>
    </row>
    <row r="11" spans="1:30" ht="28.2" customHeight="1" thickBot="1" x14ac:dyDescent="0.35"/>
    <row r="12" spans="1:30" ht="28.2" customHeight="1" thickBot="1" x14ac:dyDescent="0.45">
      <c r="A12" s="3" t="s">
        <v>0</v>
      </c>
      <c r="B12" s="4" t="s">
        <v>8</v>
      </c>
      <c r="C12" s="4"/>
      <c r="D12" s="5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22"/>
      <c r="U12" s="6"/>
      <c r="V12" s="6"/>
      <c r="W12" s="6"/>
      <c r="X12" s="6"/>
      <c r="Y12" s="7"/>
    </row>
    <row r="13" spans="1:30" ht="28.2" customHeight="1" x14ac:dyDescent="0.4">
      <c r="A13" s="23"/>
      <c r="B13" s="26" t="s">
        <v>16</v>
      </c>
      <c r="C13" s="29" t="s">
        <v>71</v>
      </c>
      <c r="D13" s="54">
        <v>1</v>
      </c>
      <c r="E13" s="51"/>
      <c r="F13" s="55"/>
      <c r="G13" s="51">
        <v>2</v>
      </c>
      <c r="H13" s="51"/>
      <c r="I13" s="51"/>
      <c r="J13" s="54">
        <v>3</v>
      </c>
      <c r="K13" s="51"/>
      <c r="L13" s="55"/>
      <c r="M13" s="51">
        <v>4</v>
      </c>
      <c r="N13" s="51"/>
      <c r="O13" s="51"/>
      <c r="P13" s="54">
        <v>5</v>
      </c>
      <c r="Q13" s="51"/>
      <c r="R13" s="55"/>
      <c r="S13" s="123" t="s">
        <v>2</v>
      </c>
      <c r="T13" s="30"/>
      <c r="U13" s="24" t="s">
        <v>3</v>
      </c>
      <c r="V13" s="24" t="s">
        <v>4</v>
      </c>
      <c r="W13" s="24" t="s">
        <v>5</v>
      </c>
      <c r="X13" s="24" t="s">
        <v>6</v>
      </c>
      <c r="Y13" s="25" t="s">
        <v>7</v>
      </c>
    </row>
    <row r="14" spans="1:30" ht="28.2" customHeight="1" x14ac:dyDescent="0.4">
      <c r="A14" s="9">
        <v>1</v>
      </c>
      <c r="B14" s="10" t="s">
        <v>67</v>
      </c>
      <c r="C14" s="15" t="s">
        <v>22</v>
      </c>
      <c r="D14" s="70"/>
      <c r="E14" s="71"/>
      <c r="F14" s="72"/>
      <c r="G14" s="180">
        <v>10</v>
      </c>
      <c r="H14" s="172">
        <v>13</v>
      </c>
      <c r="I14" s="174"/>
      <c r="J14" s="176">
        <v>15</v>
      </c>
      <c r="K14" s="172">
        <v>15</v>
      </c>
      <c r="L14" s="177"/>
      <c r="M14" s="180">
        <v>15</v>
      </c>
      <c r="N14" s="172">
        <v>15</v>
      </c>
      <c r="O14" s="174"/>
      <c r="P14" s="176">
        <v>14</v>
      </c>
      <c r="Q14" s="172">
        <v>15</v>
      </c>
      <c r="R14" s="177">
        <v>15</v>
      </c>
      <c r="S14" s="181">
        <v>3</v>
      </c>
      <c r="T14" s="79"/>
      <c r="U14" s="74">
        <v>1</v>
      </c>
      <c r="V14" s="74">
        <f>SUM(D14:R14)</f>
        <v>127</v>
      </c>
      <c r="W14" s="74">
        <v>60</v>
      </c>
      <c r="X14" s="74">
        <f>V14-W14</f>
        <v>67</v>
      </c>
      <c r="Y14" s="80">
        <v>1</v>
      </c>
    </row>
    <row r="15" spans="1:30" ht="28.2" customHeight="1" x14ac:dyDescent="0.4">
      <c r="A15" s="9">
        <v>2</v>
      </c>
      <c r="B15" s="10" t="s">
        <v>80</v>
      </c>
      <c r="C15" s="15" t="s">
        <v>22</v>
      </c>
      <c r="D15" s="76">
        <v>15</v>
      </c>
      <c r="E15" s="74">
        <v>15</v>
      </c>
      <c r="F15" s="77"/>
      <c r="G15" s="81"/>
      <c r="H15" s="71"/>
      <c r="I15" s="82"/>
      <c r="J15" s="76">
        <v>15</v>
      </c>
      <c r="K15" s="74">
        <v>15</v>
      </c>
      <c r="L15" s="77"/>
      <c r="M15" s="73">
        <v>15</v>
      </c>
      <c r="N15" s="74">
        <v>15</v>
      </c>
      <c r="O15" s="75"/>
      <c r="P15" s="176">
        <v>15</v>
      </c>
      <c r="Q15" s="172">
        <v>14</v>
      </c>
      <c r="R15" s="177">
        <v>10</v>
      </c>
      <c r="S15" s="181">
        <v>3</v>
      </c>
      <c r="T15" s="79"/>
      <c r="U15" s="74">
        <v>1</v>
      </c>
      <c r="V15" s="74">
        <f t="shared" ref="V15:V18" si="2">SUM(D15:R15)</f>
        <v>129</v>
      </c>
      <c r="W15" s="74">
        <v>107</v>
      </c>
      <c r="X15" s="74">
        <f t="shared" ref="X15:X18" si="3">V15-W15</f>
        <v>22</v>
      </c>
      <c r="Y15" s="80">
        <v>2</v>
      </c>
    </row>
    <row r="16" spans="1:30" ht="28.2" customHeight="1" x14ac:dyDescent="0.4">
      <c r="A16" s="19">
        <v>3</v>
      </c>
      <c r="B16" s="20" t="s">
        <v>68</v>
      </c>
      <c r="C16" s="21" t="s">
        <v>31</v>
      </c>
      <c r="D16" s="137" t="s">
        <v>85</v>
      </c>
      <c r="E16" s="125" t="s">
        <v>104</v>
      </c>
      <c r="F16" s="135"/>
      <c r="G16" s="73">
        <v>11</v>
      </c>
      <c r="H16" s="74">
        <v>12</v>
      </c>
      <c r="I16" s="75"/>
      <c r="J16" s="83"/>
      <c r="K16" s="84"/>
      <c r="L16" s="85"/>
      <c r="M16" s="126" t="s">
        <v>88</v>
      </c>
      <c r="N16" s="125" t="s">
        <v>104</v>
      </c>
      <c r="O16" s="136"/>
      <c r="P16" s="76">
        <v>15</v>
      </c>
      <c r="Q16" s="74">
        <v>11</v>
      </c>
      <c r="R16" s="77">
        <v>11</v>
      </c>
      <c r="S16" s="181">
        <v>0</v>
      </c>
      <c r="T16" s="79"/>
      <c r="U16" s="74">
        <v>4</v>
      </c>
      <c r="V16" s="74">
        <f t="shared" si="2"/>
        <v>60</v>
      </c>
      <c r="W16" s="74">
        <v>132</v>
      </c>
      <c r="X16" s="74">
        <f t="shared" si="3"/>
        <v>-72</v>
      </c>
      <c r="Y16" s="80">
        <v>5</v>
      </c>
    </row>
    <row r="17" spans="1:25" ht="28.2" customHeight="1" x14ac:dyDescent="0.4">
      <c r="A17" s="19">
        <v>4</v>
      </c>
      <c r="B17" s="20" t="s">
        <v>69</v>
      </c>
      <c r="C17" s="21" t="s">
        <v>22</v>
      </c>
      <c r="D17" s="137" t="s">
        <v>103</v>
      </c>
      <c r="E17" s="125" t="s">
        <v>104</v>
      </c>
      <c r="F17" s="135"/>
      <c r="G17" s="73">
        <v>8</v>
      </c>
      <c r="H17" s="74">
        <v>11</v>
      </c>
      <c r="I17" s="75"/>
      <c r="J17" s="76">
        <v>15</v>
      </c>
      <c r="K17" s="74">
        <v>15</v>
      </c>
      <c r="L17" s="77"/>
      <c r="M17" s="86"/>
      <c r="N17" s="84"/>
      <c r="O17" s="87"/>
      <c r="P17" s="76">
        <v>15</v>
      </c>
      <c r="Q17" s="74">
        <v>12</v>
      </c>
      <c r="R17" s="77">
        <v>15</v>
      </c>
      <c r="S17" s="181">
        <v>2</v>
      </c>
      <c r="T17" s="79"/>
      <c r="U17" s="74">
        <v>2</v>
      </c>
      <c r="V17" s="74">
        <f t="shared" si="2"/>
        <v>91</v>
      </c>
      <c r="W17" s="74">
        <v>97</v>
      </c>
      <c r="X17" s="74">
        <f t="shared" si="3"/>
        <v>-6</v>
      </c>
      <c r="Y17" s="80">
        <v>3</v>
      </c>
    </row>
    <row r="18" spans="1:25" ht="28.2" customHeight="1" thickBot="1" x14ac:dyDescent="0.45">
      <c r="A18" s="11">
        <v>5</v>
      </c>
      <c r="B18" s="12" t="s">
        <v>76</v>
      </c>
      <c r="C18" s="16" t="s">
        <v>22</v>
      </c>
      <c r="D18" s="88">
        <v>15</v>
      </c>
      <c r="E18" s="89">
        <v>8</v>
      </c>
      <c r="F18" s="90">
        <v>7</v>
      </c>
      <c r="G18" s="91">
        <v>12</v>
      </c>
      <c r="H18" s="89">
        <v>15</v>
      </c>
      <c r="I18" s="92">
        <v>15</v>
      </c>
      <c r="J18" s="88">
        <v>12</v>
      </c>
      <c r="K18" s="89">
        <v>15</v>
      </c>
      <c r="L18" s="90">
        <v>15</v>
      </c>
      <c r="M18" s="183">
        <v>13</v>
      </c>
      <c r="N18" s="173">
        <v>15</v>
      </c>
      <c r="O18" s="175">
        <v>9</v>
      </c>
      <c r="P18" s="93"/>
      <c r="Q18" s="94"/>
      <c r="R18" s="95"/>
      <c r="S18" s="182">
        <v>2</v>
      </c>
      <c r="T18" s="97"/>
      <c r="U18" s="173">
        <v>2</v>
      </c>
      <c r="V18" s="89">
        <f t="shared" si="2"/>
        <v>151</v>
      </c>
      <c r="W18" s="89">
        <v>162</v>
      </c>
      <c r="X18" s="89">
        <f t="shared" si="3"/>
        <v>-11</v>
      </c>
      <c r="Y18" s="134">
        <v>4</v>
      </c>
    </row>
  </sheetData>
  <mergeCells count="25">
    <mergeCell ref="A1:W1"/>
    <mergeCell ref="A2:W2"/>
    <mergeCell ref="X1:Y2"/>
    <mergeCell ref="S13:T13"/>
    <mergeCell ref="S14:T14"/>
    <mergeCell ref="D5:F5"/>
    <mergeCell ref="G5:I5"/>
    <mergeCell ref="J5:L5"/>
    <mergeCell ref="M5:O5"/>
    <mergeCell ref="P5:R5"/>
    <mergeCell ref="D13:F13"/>
    <mergeCell ref="G13:I13"/>
    <mergeCell ref="J13:L13"/>
    <mergeCell ref="M13:O13"/>
    <mergeCell ref="P13:R13"/>
    <mergeCell ref="S15:T15"/>
    <mergeCell ref="S16:T16"/>
    <mergeCell ref="S17:T17"/>
    <mergeCell ref="S18:T18"/>
    <mergeCell ref="S5:T5"/>
    <mergeCell ref="S6:T6"/>
    <mergeCell ref="S7:T7"/>
    <mergeCell ref="S8:T8"/>
    <mergeCell ref="S9:T9"/>
    <mergeCell ref="S10:T10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2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4C1FB-9AC6-4F9E-A6A9-83C04E8B286A}">
  <sheetPr>
    <pageSetUpPr fitToPage="1"/>
  </sheetPr>
  <dimension ref="A1:Q12"/>
  <sheetViews>
    <sheetView showGridLines="0" topLeftCell="A5" zoomScaleNormal="100" workbookViewId="0">
      <selection activeCell="M9" sqref="M9:Q9"/>
    </sheetView>
  </sheetViews>
  <sheetFormatPr defaultRowHeight="30" x14ac:dyDescent="0.6"/>
  <cols>
    <col min="1" max="5" width="8.88671875" style="27"/>
    <col min="6" max="6" width="15.77734375" style="27" customWidth="1"/>
    <col min="7" max="16384" width="8.88671875" style="27"/>
  </cols>
  <sheetData>
    <row r="1" spans="1:17" ht="47.4" customHeight="1" x14ac:dyDescent="0.6">
      <c r="A1" s="31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40" t="e" vm="1">
        <v>#VALUE!</v>
      </c>
      <c r="Q1" s="40"/>
    </row>
    <row r="2" spans="1:17" x14ac:dyDescent="0.6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P2" s="40"/>
      <c r="Q2" s="40"/>
    </row>
    <row r="3" spans="1:17" ht="48" customHeight="1" x14ac:dyDescent="0.6">
      <c r="A3" s="41" t="s">
        <v>18</v>
      </c>
      <c r="B3" s="41"/>
      <c r="C3" s="41"/>
      <c r="D3" s="41"/>
      <c r="E3" s="41"/>
      <c r="F3" s="41"/>
      <c r="G3" s="41" t="s">
        <v>19</v>
      </c>
      <c r="H3" s="41"/>
      <c r="I3" s="41"/>
      <c r="J3" s="41"/>
      <c r="K3" s="41"/>
      <c r="L3" s="41"/>
    </row>
    <row r="4" spans="1:17" ht="48" customHeight="1" x14ac:dyDescent="0.6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7" ht="59.4" customHeight="1" thickBot="1" x14ac:dyDescent="0.65">
      <c r="A5" s="154" t="s">
        <v>25</v>
      </c>
      <c r="B5" s="154"/>
      <c r="C5" s="154"/>
      <c r="D5" s="154"/>
      <c r="E5" s="154"/>
      <c r="F5" s="154"/>
      <c r="G5" s="168"/>
      <c r="H5" s="168"/>
      <c r="I5" s="168"/>
      <c r="J5" s="168"/>
      <c r="K5" s="168"/>
      <c r="L5" s="168"/>
      <c r="M5" s="155"/>
      <c r="N5" s="155"/>
      <c r="O5" s="155"/>
      <c r="P5" s="155"/>
      <c r="Q5" s="155"/>
    </row>
    <row r="6" spans="1:17" ht="59.4" customHeight="1" thickBot="1" x14ac:dyDescent="0.65">
      <c r="A6" s="152"/>
      <c r="B6" s="152"/>
      <c r="C6" s="152"/>
      <c r="D6" s="152"/>
      <c r="E6" s="152"/>
      <c r="F6" s="153"/>
      <c r="G6" s="154" t="s">
        <v>83</v>
      </c>
      <c r="H6" s="154"/>
      <c r="I6" s="154"/>
      <c r="J6" s="154"/>
      <c r="K6" s="154"/>
      <c r="L6" s="154"/>
      <c r="M6" s="155"/>
      <c r="N6" s="155"/>
      <c r="O6" s="155"/>
      <c r="P6" s="155"/>
      <c r="Q6" s="155"/>
    </row>
    <row r="7" spans="1:17" ht="59.4" customHeight="1" thickBot="1" x14ac:dyDescent="0.65">
      <c r="A7" s="154" t="s">
        <v>83</v>
      </c>
      <c r="B7" s="154"/>
      <c r="C7" s="154"/>
      <c r="D7" s="154"/>
      <c r="E7" s="154"/>
      <c r="F7" s="154"/>
      <c r="G7" s="165" t="s">
        <v>96</v>
      </c>
      <c r="H7" s="166"/>
      <c r="I7" s="166"/>
      <c r="J7" s="166"/>
      <c r="K7" s="166"/>
      <c r="L7" s="167"/>
      <c r="M7" s="155"/>
      <c r="N7" s="155"/>
      <c r="O7" s="155"/>
      <c r="P7" s="155"/>
      <c r="Q7" s="155"/>
    </row>
    <row r="8" spans="1:17" ht="59.4" customHeight="1" thickBot="1" x14ac:dyDescent="0.65">
      <c r="A8" s="168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9"/>
      <c r="M8" s="161" t="s">
        <v>84</v>
      </c>
      <c r="N8" s="154"/>
      <c r="O8" s="154"/>
      <c r="P8" s="154"/>
      <c r="Q8" s="154"/>
    </row>
    <row r="9" spans="1:17" ht="59.4" customHeight="1" thickBot="1" x14ac:dyDescent="0.65">
      <c r="A9" s="154" t="s">
        <v>66</v>
      </c>
      <c r="B9" s="154"/>
      <c r="C9" s="154"/>
      <c r="D9" s="154"/>
      <c r="E9" s="154"/>
      <c r="F9" s="154"/>
      <c r="G9" s="168"/>
      <c r="H9" s="168"/>
      <c r="I9" s="168"/>
      <c r="J9" s="168"/>
      <c r="K9" s="168"/>
      <c r="L9" s="169"/>
      <c r="M9" s="165" t="s">
        <v>97</v>
      </c>
      <c r="N9" s="166"/>
      <c r="O9" s="166"/>
      <c r="P9" s="166"/>
      <c r="Q9" s="166"/>
    </row>
    <row r="10" spans="1:17" ht="59.4" customHeight="1" thickBot="1" x14ac:dyDescent="0.65">
      <c r="A10" s="168"/>
      <c r="B10" s="168"/>
      <c r="C10" s="168"/>
      <c r="D10" s="168"/>
      <c r="E10" s="168"/>
      <c r="F10" s="168"/>
      <c r="G10" s="161" t="s">
        <v>84</v>
      </c>
      <c r="H10" s="154"/>
      <c r="I10" s="154"/>
      <c r="J10" s="154"/>
      <c r="K10" s="154"/>
      <c r="L10" s="154"/>
      <c r="M10" s="162"/>
      <c r="N10" s="155"/>
      <c r="O10" s="155"/>
      <c r="P10" s="155"/>
      <c r="Q10" s="155"/>
    </row>
    <row r="11" spans="1:17" ht="59.4" customHeight="1" thickBot="1" x14ac:dyDescent="0.65">
      <c r="A11" s="154" t="s">
        <v>84</v>
      </c>
      <c r="B11" s="154"/>
      <c r="C11" s="154"/>
      <c r="D11" s="154"/>
      <c r="E11" s="154"/>
      <c r="F11" s="154"/>
      <c r="G11" s="165" t="s">
        <v>95</v>
      </c>
      <c r="H11" s="166"/>
      <c r="I11" s="166"/>
      <c r="J11" s="166"/>
      <c r="K11" s="166"/>
      <c r="L11" s="166"/>
      <c r="M11" s="155"/>
      <c r="N11" s="155"/>
      <c r="O11" s="155"/>
      <c r="P11" s="155"/>
      <c r="Q11" s="155"/>
    </row>
    <row r="12" spans="1:17" x14ac:dyDescent="0.6">
      <c r="A12" s="28"/>
      <c r="B12" s="28"/>
      <c r="C12" s="28"/>
      <c r="D12" s="28"/>
    </row>
  </sheetData>
  <mergeCells count="21">
    <mergeCell ref="A9:F9"/>
    <mergeCell ref="A11:F11"/>
    <mergeCell ref="A6:F6"/>
    <mergeCell ref="A8:F8"/>
    <mergeCell ref="A10:F10"/>
    <mergeCell ref="A1:O1"/>
    <mergeCell ref="A7:F7"/>
    <mergeCell ref="M8:Q8"/>
    <mergeCell ref="P1:Q2"/>
    <mergeCell ref="A2:L2"/>
    <mergeCell ref="A3:F4"/>
    <mergeCell ref="G3:L4"/>
    <mergeCell ref="A5:F5"/>
    <mergeCell ref="G5:L5"/>
    <mergeCell ref="M9:Q9"/>
    <mergeCell ref="G10:L10"/>
    <mergeCell ref="G11:L11"/>
    <mergeCell ref="G9:L9"/>
    <mergeCell ref="G6:L6"/>
    <mergeCell ref="G7:L7"/>
    <mergeCell ref="G8:L8"/>
  </mergeCells>
  <printOptions horizontalCentered="1" verticalCentered="1"/>
  <pageMargins left="0.31496062992125984" right="0.31496062992125984" top="0.31496062992125984" bottom="0.31496062992125984" header="0.31496062992125984" footer="0.31496062992125984"/>
  <pageSetup paperSize="9" scale="8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XD Group Stages</vt:lpstr>
      <vt:lpstr>XD Knock Out</vt:lpstr>
      <vt:lpstr>MD Group Stages </vt:lpstr>
      <vt:lpstr>MD Knock Out</vt:lpstr>
      <vt:lpstr>WD Group Stages</vt:lpstr>
      <vt:lpstr>WD Knock 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Astley</dc:creator>
  <cp:lastModifiedBy>Heather Astley</cp:lastModifiedBy>
  <cp:lastPrinted>2024-09-17T18:22:19Z</cp:lastPrinted>
  <dcterms:created xsi:type="dcterms:W3CDTF">2024-05-21T13:23:11Z</dcterms:created>
  <dcterms:modified xsi:type="dcterms:W3CDTF">2024-09-18T08:26:37Z</dcterms:modified>
</cp:coreProperties>
</file>